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8340" yWindow="32767" windowWidth="8420" windowHeight="11760" activeTab="0"/>
  </bookViews>
  <sheets>
    <sheet name="Männer 2000m" sheetId="1" r:id="rId1"/>
    <sheet name="Frauen 2000m" sheetId="2" r:id="rId2"/>
  </sheets>
  <definedNames>
    <definedName name="_xlnm.Print_Area" localSheetId="1">'Frauen 2000m'!$A:$Q</definedName>
    <definedName name="_xlnm.Print_Area" localSheetId="0">'Männer 2000m'!$A:$Q</definedName>
    <definedName name="_xlnm.Print_Titles" localSheetId="1">'Frauen 2000m'!$14:$18</definedName>
    <definedName name="_xlnm.Print_Titles" localSheetId="0">'Männer 2000m'!$14:$18</definedName>
  </definedNames>
  <calcPr fullCalcOnLoad="1"/>
</workbook>
</file>

<file path=xl/comments1.xml><?xml version="1.0" encoding="utf-8"?>
<comments xmlns="http://schemas.openxmlformats.org/spreadsheetml/2006/main">
  <authors>
    <author>Markus L??nd</author>
  </authors>
  <commentList>
    <comment ref="C17" authorId="0">
      <text>
        <r>
          <rPr>
            <sz val="10"/>
            <rFont val="Verdana"/>
            <family val="2"/>
          </rPr>
          <t>M / W
BM / BW
LM / LW
LBM /LBW
JM / JW
BJM /BJW</t>
        </r>
      </text>
    </comment>
  </commentList>
</comments>
</file>

<file path=xl/comments2.xml><?xml version="1.0" encoding="utf-8"?>
<comments xmlns="http://schemas.openxmlformats.org/spreadsheetml/2006/main">
  <authors>
    <author>Markus L??nd</author>
  </authors>
  <commentList>
    <comment ref="C17" authorId="0">
      <text>
        <r>
          <rPr>
            <sz val="10"/>
            <rFont val="Verdana"/>
            <family val="2"/>
          </rPr>
          <t>M / W
BM / BW
LM / LW
LBM /LBW
JM / JW
BJM /BJW</t>
        </r>
      </text>
    </comment>
  </commentList>
</comments>
</file>

<file path=xl/sharedStrings.xml><?xml version="1.0" encoding="utf-8"?>
<sst xmlns="http://schemas.openxmlformats.org/spreadsheetml/2006/main" count="458" uniqueCount="42">
  <si>
    <t>Name</t>
  </si>
  <si>
    <t>Vorname</t>
  </si>
  <si>
    <t>Club</t>
  </si>
  <si>
    <t>Status</t>
  </si>
  <si>
    <t>Resultate mit Details</t>
  </si>
  <si>
    <t>Zeit</t>
  </si>
  <si>
    <t>Kat.</t>
  </si>
  <si>
    <t>Gewicht</t>
  </si>
  <si>
    <t>SZ</t>
  </si>
  <si>
    <t>Watt</t>
  </si>
  <si>
    <t>Bemerkung</t>
  </si>
  <si>
    <t>/500 m</t>
  </si>
  <si>
    <t>[m]</t>
  </si>
  <si>
    <t>Split [s]</t>
  </si>
  <si>
    <t>Prozent</t>
  </si>
  <si>
    <t>6:55.1</t>
  </si>
  <si>
    <t>JM</t>
  </si>
  <si>
    <t>BLM</t>
  </si>
  <si>
    <t>LM</t>
  </si>
  <si>
    <t>BM</t>
  </si>
  <si>
    <t>M</t>
  </si>
  <si>
    <t>JW</t>
  </si>
  <si>
    <t>BLW</t>
  </si>
  <si>
    <t>LW</t>
  </si>
  <si>
    <t>BW</t>
  </si>
  <si>
    <t>W</t>
  </si>
  <si>
    <t>5:47.0</t>
  </si>
  <si>
    <t>6:04.0</t>
  </si>
  <si>
    <t>5:56.7</t>
  </si>
  <si>
    <t>5:40.0</t>
  </si>
  <si>
    <t>5:38.3</t>
  </si>
  <si>
    <t>6:28.2</t>
  </si>
  <si>
    <t>6:54.7</t>
  </si>
  <si>
    <t>6:31.0</t>
  </si>
  <si>
    <t>6:25.0</t>
  </si>
  <si>
    <t>7:00.0</t>
  </si>
  <si>
    <t>BJW</t>
  </si>
  <si>
    <t>BJM</t>
  </si>
  <si>
    <t>Ergometertest SWISS ROWING</t>
  </si>
  <si>
    <t>Concept 2 (2000m, Maximaltest, nicht auf Slides)</t>
  </si>
  <si>
    <t>Ergometertest vom 19.12.2020</t>
  </si>
  <si>
    <t>PB</t>
  </si>
</sst>
</file>

<file path=xl/styles.xml><?xml version="1.0" encoding="utf-8"?>
<styleSheet xmlns="http://schemas.openxmlformats.org/spreadsheetml/2006/main">
  <numFmts count="16">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0.0"/>
    <numFmt numFmtId="171" formatCode="m:ss.0"/>
  </numFmts>
  <fonts count="50">
    <font>
      <sz val="10"/>
      <name val="Arial"/>
      <family val="0"/>
    </font>
    <font>
      <sz val="11"/>
      <color indexed="8"/>
      <name val="Calibri"/>
      <family val="2"/>
    </font>
    <font>
      <sz val="8"/>
      <name val="Arial"/>
      <family val="2"/>
    </font>
    <font>
      <sz val="10"/>
      <name val="Verdan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name val="Calibri"/>
      <family val="2"/>
    </font>
    <font>
      <sz val="10"/>
      <name val="Calibri"/>
      <family val="2"/>
    </font>
    <font>
      <b/>
      <sz val="18"/>
      <name val="Calibri"/>
      <family val="2"/>
    </font>
    <font>
      <b/>
      <sz val="8"/>
      <name val="Calibri"/>
      <family val="2"/>
    </font>
    <font>
      <sz val="18"/>
      <name val="Calibri"/>
      <family val="2"/>
    </font>
    <font>
      <sz val="14"/>
      <name val="Calibri"/>
      <family val="2"/>
    </font>
    <font>
      <sz val="10"/>
      <color indexed="9"/>
      <name val="Calibri"/>
      <family val="2"/>
    </font>
    <font>
      <b/>
      <sz val="10"/>
      <color indexed="9"/>
      <name val="Calibri"/>
      <family val="2"/>
    </font>
    <font>
      <b/>
      <sz val="11"/>
      <name val="Calibri"/>
      <family val="2"/>
    </font>
    <font>
      <b/>
      <i/>
      <sz val="11"/>
      <color indexed="12"/>
      <name val="Calibri"/>
      <family val="2"/>
    </font>
    <font>
      <b/>
      <sz val="11"/>
      <color indexed="10"/>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0"/>
        <bgColor indexed="64"/>
      </patternFill>
    </fill>
    <fill>
      <patternFill patternType="solid">
        <fgColor indexed="13"/>
        <bgColor indexed="64"/>
      </patternFill>
    </fill>
    <fill>
      <patternFill patternType="solid">
        <fgColor indexed="22"/>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12"/>
      </left>
      <right style="thin">
        <color indexed="12"/>
      </right>
      <top style="double">
        <color indexed="12"/>
      </top>
      <bottom/>
    </border>
    <border>
      <left style="thin">
        <color indexed="12"/>
      </left>
      <right style="thin">
        <color indexed="12"/>
      </right>
      <top/>
      <bottom/>
    </border>
    <border>
      <left style="thin">
        <color indexed="12"/>
      </left>
      <right style="thin">
        <color indexed="12"/>
      </right>
      <top/>
      <bottom style="double">
        <color indexed="12"/>
      </bottom>
    </border>
    <border>
      <left style="thin">
        <color indexed="12"/>
      </left>
      <right style="thin">
        <color indexed="12"/>
      </right>
      <top style="thin">
        <color indexed="12"/>
      </top>
      <bottom style="thin">
        <color indexed="12"/>
      </bottom>
    </border>
    <border>
      <left/>
      <right/>
      <top style="thin">
        <color indexed="12"/>
      </top>
      <bottom/>
    </border>
    <border>
      <left/>
      <right style="thin">
        <color indexed="12"/>
      </right>
      <top style="double">
        <color indexed="12"/>
      </top>
      <bottom/>
    </border>
    <border>
      <left style="thin">
        <color indexed="12"/>
      </left>
      <right style="thin">
        <color indexed="12"/>
      </right>
      <top style="double">
        <color indexed="12"/>
      </top>
      <bottom style="thin">
        <color indexed="12"/>
      </bottom>
    </border>
    <border>
      <left style="thin">
        <color indexed="12"/>
      </left>
      <right/>
      <top style="double">
        <color indexed="12"/>
      </top>
      <bottom style="thin">
        <color indexed="12"/>
      </bottom>
    </border>
    <border>
      <left/>
      <right style="thin">
        <color indexed="12"/>
      </right>
      <top/>
      <bottom/>
    </border>
    <border>
      <left style="thin">
        <color indexed="12"/>
      </left>
      <right/>
      <top style="thin">
        <color indexed="12"/>
      </top>
      <bottom style="thin">
        <color indexed="12"/>
      </bottom>
    </border>
    <border>
      <left style="thin">
        <color indexed="12"/>
      </left>
      <right style="thin">
        <color indexed="12"/>
      </right>
      <top style="thin">
        <color indexed="12"/>
      </top>
      <bottom/>
    </border>
    <border>
      <left style="thin">
        <color indexed="12"/>
      </left>
      <right/>
      <top style="thin">
        <color indexed="12"/>
      </top>
      <bottom/>
    </border>
    <border>
      <left style="thin">
        <color indexed="12"/>
      </left>
      <right style="thin">
        <color indexed="12"/>
      </right>
      <top/>
      <bottom style="thin">
        <color indexed="12"/>
      </bottom>
    </border>
    <border>
      <left/>
      <right style="thin">
        <color indexed="12"/>
      </right>
      <top/>
      <bottom style="double">
        <color indexed="12"/>
      </bottom>
    </border>
    <border>
      <left style="thin">
        <color indexed="12"/>
      </left>
      <right style="thin">
        <color indexed="12"/>
      </right>
      <top style="thin">
        <color indexed="12"/>
      </top>
      <bottom style="double">
        <color indexed="12"/>
      </bottom>
    </border>
    <border>
      <left style="thin">
        <color indexed="12"/>
      </left>
      <right/>
      <top style="thin">
        <color indexed="12"/>
      </top>
      <bottom style="double">
        <color indexed="12"/>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4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75">
    <xf numFmtId="0" fontId="0" fillId="0" borderId="0" xfId="0" applyAlignment="1">
      <alignment/>
    </xf>
    <xf numFmtId="0" fontId="36" fillId="0" borderId="0" xfId="0" applyFont="1" applyAlignment="1">
      <alignment horizontal="center" vertical="center"/>
    </xf>
    <xf numFmtId="10" fontId="20" fillId="0" borderId="10" xfId="0" applyNumberFormat="1" applyFont="1" applyFill="1" applyBorder="1" applyAlignment="1" applyProtection="1">
      <alignment horizontal="center" vertical="center"/>
      <protection/>
    </xf>
    <xf numFmtId="10" fontId="20" fillId="0" borderId="11" xfId="0" applyNumberFormat="1" applyFont="1" applyFill="1" applyBorder="1" applyAlignment="1" applyProtection="1">
      <alignment horizontal="center" vertical="center"/>
      <protection/>
    </xf>
    <xf numFmtId="10" fontId="20" fillId="0" borderId="12" xfId="0" applyNumberFormat="1" applyFont="1" applyFill="1" applyBorder="1" applyAlignment="1" applyProtection="1">
      <alignment horizontal="center" vertical="center"/>
      <protection/>
    </xf>
    <xf numFmtId="0" fontId="20" fillId="0" borderId="10" xfId="0" applyFont="1" applyFill="1" applyBorder="1" applyAlignment="1" applyProtection="1">
      <alignment horizontal="center" vertical="center"/>
      <protection locked="0"/>
    </xf>
    <xf numFmtId="0" fontId="20" fillId="0" borderId="11"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21" fillId="0" borderId="0" xfId="0" applyFont="1" applyAlignment="1" applyProtection="1">
      <alignment horizontal="center"/>
      <protection/>
    </xf>
    <xf numFmtId="0" fontId="21" fillId="0" borderId="0" xfId="0" applyFont="1" applyAlignment="1">
      <alignment horizontal="center" vertical="center"/>
    </xf>
    <xf numFmtId="171" fontId="21" fillId="0" borderId="0" xfId="0" applyNumberFormat="1" applyFont="1" applyAlignment="1" applyProtection="1">
      <alignment horizontal="center" vertical="center"/>
      <protection/>
    </xf>
    <xf numFmtId="0" fontId="21" fillId="0" borderId="0" xfId="0" applyFont="1" applyAlignment="1" applyProtection="1">
      <alignment/>
      <protection/>
    </xf>
    <xf numFmtId="0" fontId="21" fillId="0" borderId="0" xfId="0" applyFont="1" applyAlignment="1" applyProtection="1">
      <alignment horizontal="center" vertical="center"/>
      <protection/>
    </xf>
    <xf numFmtId="0" fontId="21" fillId="0" borderId="0" xfId="0" applyFont="1" applyAlignment="1" applyProtection="1">
      <alignment horizontal="center" vertical="center" wrapText="1"/>
      <protection/>
    </xf>
    <xf numFmtId="0" fontId="21" fillId="0" borderId="0" xfId="0" applyFont="1" applyAlignment="1" applyProtection="1">
      <alignment horizontal="left"/>
      <protection/>
    </xf>
    <xf numFmtId="0" fontId="22" fillId="0" borderId="0" xfId="0" applyFont="1" applyAlignment="1" applyProtection="1">
      <alignment/>
      <protection/>
    </xf>
    <xf numFmtId="0" fontId="22" fillId="0" borderId="0" xfId="0" applyFont="1" applyAlignment="1" applyProtection="1">
      <alignment horizontal="left" indent="2"/>
      <protection locked="0"/>
    </xf>
    <xf numFmtId="49" fontId="23" fillId="0" borderId="0" xfId="0" applyNumberFormat="1" applyFont="1" applyAlignment="1" applyProtection="1">
      <alignment horizontal="right" vertical="center" wrapText="1"/>
      <protection locked="0"/>
    </xf>
    <xf numFmtId="0" fontId="24" fillId="0" borderId="0" xfId="0" applyFont="1" applyAlignment="1" applyProtection="1">
      <alignment/>
      <protection/>
    </xf>
    <xf numFmtId="0" fontId="21" fillId="0" borderId="0" xfId="0" applyFont="1" applyAlignment="1" applyProtection="1">
      <alignment vertical="center"/>
      <protection/>
    </xf>
    <xf numFmtId="0" fontId="26" fillId="0" borderId="0" xfId="0" applyFont="1" applyFill="1" applyAlignment="1" applyProtection="1">
      <alignment horizontal="center" vertical="center"/>
      <protection/>
    </xf>
    <xf numFmtId="0" fontId="27" fillId="0" borderId="0" xfId="0" applyFont="1" applyFill="1" applyAlignment="1" applyProtection="1">
      <alignment horizontal="right" vertical="center" wrapText="1"/>
      <protection/>
    </xf>
    <xf numFmtId="0" fontId="21" fillId="0" borderId="0" xfId="0" applyFont="1" applyAlignment="1">
      <alignment horizontal="center"/>
    </xf>
    <xf numFmtId="0" fontId="21" fillId="0" borderId="0" xfId="0" applyFont="1" applyAlignment="1">
      <alignment/>
    </xf>
    <xf numFmtId="0" fontId="25" fillId="0" borderId="0" xfId="0" applyFont="1" applyAlignment="1">
      <alignment horizontal="left" indent="2"/>
    </xf>
    <xf numFmtId="0" fontId="25" fillId="0" borderId="0" xfId="0" applyFont="1" applyAlignment="1">
      <alignment horizontal="center"/>
    </xf>
    <xf numFmtId="0" fontId="25" fillId="0" borderId="0" xfId="0" applyFont="1" applyAlignment="1">
      <alignment/>
    </xf>
    <xf numFmtId="49" fontId="28" fillId="0" borderId="0" xfId="0" applyNumberFormat="1" applyFont="1" applyAlignment="1" applyProtection="1">
      <alignment horizontal="right" vertical="center" wrapText="1"/>
      <protection locked="0"/>
    </xf>
    <xf numFmtId="0" fontId="28" fillId="33" borderId="13" xfId="0" applyFont="1" applyFill="1" applyBorder="1" applyAlignment="1" applyProtection="1">
      <alignment horizontal="left" vertical="center"/>
      <protection/>
    </xf>
    <xf numFmtId="0" fontId="28" fillId="33" borderId="13" xfId="0" applyFont="1" applyFill="1" applyBorder="1" applyAlignment="1" applyProtection="1">
      <alignment horizontal="center" vertical="center"/>
      <protection/>
    </xf>
    <xf numFmtId="0" fontId="28" fillId="33" borderId="13" xfId="0" applyFont="1" applyFill="1" applyBorder="1" applyAlignment="1" applyProtection="1">
      <alignment vertical="center"/>
      <protection/>
    </xf>
    <xf numFmtId="0" fontId="28" fillId="33" borderId="13" xfId="0" applyFont="1" applyFill="1" applyBorder="1" applyAlignment="1" applyProtection="1">
      <alignment horizontal="right" vertical="center"/>
      <protection/>
    </xf>
    <xf numFmtId="0" fontId="28" fillId="33" borderId="13" xfId="0" applyFont="1" applyFill="1" applyBorder="1" applyAlignment="1" applyProtection="1">
      <alignment horizontal="center" vertical="center" wrapText="1"/>
      <protection/>
    </xf>
    <xf numFmtId="0" fontId="20" fillId="0" borderId="14" xfId="0" applyFont="1" applyFill="1" applyBorder="1" applyAlignment="1" applyProtection="1">
      <alignment horizontal="left" vertical="center"/>
      <protection/>
    </xf>
    <xf numFmtId="0" fontId="20" fillId="0" borderId="14" xfId="0" applyFont="1" applyFill="1" applyBorder="1" applyAlignment="1" applyProtection="1">
      <alignment vertical="center"/>
      <protection/>
    </xf>
    <xf numFmtId="0" fontId="20" fillId="0" borderId="14" xfId="0" applyFont="1" applyBorder="1" applyAlignment="1" applyProtection="1">
      <alignment vertical="center"/>
      <protection/>
    </xf>
    <xf numFmtId="0" fontId="20" fillId="0" borderId="14" xfId="0" applyFont="1" applyBorder="1" applyAlignment="1" applyProtection="1">
      <alignment horizontal="right" vertical="center"/>
      <protection/>
    </xf>
    <xf numFmtId="0" fontId="20" fillId="0" borderId="0" xfId="0" applyFont="1" applyAlignment="1" applyProtection="1">
      <alignment horizontal="center" vertical="center"/>
      <protection/>
    </xf>
    <xf numFmtId="0" fontId="20" fillId="0" borderId="0" xfId="0" applyFont="1" applyAlignment="1" applyProtection="1">
      <alignment horizontal="center" vertical="center" wrapText="1"/>
      <protection/>
    </xf>
    <xf numFmtId="0" fontId="20" fillId="0" borderId="0" xfId="0" applyFont="1" applyAlignment="1" applyProtection="1">
      <alignment vertical="center"/>
      <protection/>
    </xf>
    <xf numFmtId="0" fontId="28" fillId="0" borderId="10" xfId="0" applyFont="1" applyFill="1" applyBorder="1" applyAlignment="1" applyProtection="1">
      <alignment horizontal="left" vertical="center"/>
      <protection locked="0"/>
    </xf>
    <xf numFmtId="0" fontId="28" fillId="0" borderId="15" xfId="0" applyFont="1" applyFill="1" applyBorder="1" applyAlignment="1" applyProtection="1">
      <alignment horizontal="left" vertical="center"/>
      <protection locked="0"/>
    </xf>
    <xf numFmtId="0" fontId="20" fillId="0" borderId="10" xfId="0" applyFont="1" applyBorder="1" applyAlignment="1" applyProtection="1">
      <alignment horizontal="center" vertical="center"/>
      <protection locked="0"/>
    </xf>
    <xf numFmtId="0" fontId="20" fillId="0" borderId="10" xfId="0" applyFont="1" applyBorder="1" applyAlignment="1" applyProtection="1">
      <alignment horizontal="left" vertical="center"/>
      <protection locked="0"/>
    </xf>
    <xf numFmtId="0" fontId="20" fillId="0" borderId="16" xfId="0" applyFont="1" applyBorder="1" applyAlignment="1" applyProtection="1">
      <alignment horizontal="center" vertical="center"/>
      <protection/>
    </xf>
    <xf numFmtId="14" fontId="29" fillId="0" borderId="17" xfId="0" applyNumberFormat="1" applyFont="1" applyBorder="1" applyAlignment="1" applyProtection="1">
      <alignment horizontal="right" vertical="center"/>
      <protection/>
    </xf>
    <xf numFmtId="171" fontId="20" fillId="0" borderId="16" xfId="0" applyNumberFormat="1" applyFont="1" applyBorder="1" applyAlignment="1" applyProtection="1">
      <alignment horizontal="center" vertical="center"/>
      <protection/>
    </xf>
    <xf numFmtId="171" fontId="28" fillId="34" borderId="16" xfId="0" applyNumberFormat="1" applyFont="1" applyFill="1" applyBorder="1" applyAlignment="1" applyProtection="1">
      <alignment horizontal="center" vertical="center"/>
      <protection/>
    </xf>
    <xf numFmtId="1" fontId="20" fillId="0" borderId="10" xfId="0" applyNumberFormat="1" applyFont="1" applyBorder="1" applyAlignment="1" applyProtection="1">
      <alignment horizontal="left" vertical="center" wrapText="1"/>
      <protection locked="0"/>
    </xf>
    <xf numFmtId="0" fontId="20" fillId="0" borderId="0" xfId="0" applyFont="1" applyAlignment="1" applyProtection="1">
      <alignment/>
      <protection/>
    </xf>
    <xf numFmtId="0" fontId="28" fillId="0" borderId="11" xfId="0" applyFont="1" applyFill="1" applyBorder="1" applyAlignment="1" applyProtection="1">
      <alignment horizontal="left" vertical="center"/>
      <protection locked="0"/>
    </xf>
    <xf numFmtId="0" fontId="28" fillId="0" borderId="18" xfId="0" applyFont="1" applyFill="1" applyBorder="1" applyAlignment="1" applyProtection="1">
      <alignment horizontal="left" vertical="center"/>
      <protection locked="0"/>
    </xf>
    <xf numFmtId="0" fontId="20" fillId="0" borderId="11" xfId="0" applyFont="1" applyBorder="1" applyAlignment="1" applyProtection="1">
      <alignment horizontal="center" vertical="center"/>
      <protection locked="0"/>
    </xf>
    <xf numFmtId="0" fontId="20" fillId="0" borderId="11" xfId="0" applyFont="1" applyBorder="1" applyAlignment="1" applyProtection="1">
      <alignment horizontal="left" vertical="center"/>
      <protection locked="0"/>
    </xf>
    <xf numFmtId="0" fontId="20" fillId="0" borderId="13" xfId="0" applyFont="1" applyBorder="1" applyAlignment="1" applyProtection="1">
      <alignment horizontal="center" vertical="center"/>
      <protection/>
    </xf>
    <xf numFmtId="14" fontId="29" fillId="0" borderId="19" xfId="0" applyNumberFormat="1" applyFont="1" applyBorder="1" applyAlignment="1" applyProtection="1">
      <alignment horizontal="right" vertical="center"/>
      <protection/>
    </xf>
    <xf numFmtId="170" fontId="20" fillId="35" borderId="13" xfId="0" applyNumberFormat="1" applyFont="1" applyFill="1" applyBorder="1" applyAlignment="1" applyProtection="1">
      <alignment horizontal="center" vertical="center"/>
      <protection locked="0"/>
    </xf>
    <xf numFmtId="0" fontId="20" fillId="0" borderId="20" xfId="0" applyFont="1" applyBorder="1" applyAlignment="1" applyProtection="1">
      <alignment horizontal="center" vertical="center"/>
      <protection/>
    </xf>
    <xf numFmtId="14" fontId="29" fillId="0" borderId="21" xfId="0" applyNumberFormat="1" applyFont="1" applyBorder="1" applyAlignment="1" applyProtection="1">
      <alignment horizontal="right" vertical="center"/>
      <protection/>
    </xf>
    <xf numFmtId="171" fontId="20" fillId="0" borderId="22" xfId="0" applyNumberFormat="1" applyFont="1" applyBorder="1" applyAlignment="1" applyProtection="1">
      <alignment horizontal="center" vertical="center"/>
      <protection/>
    </xf>
    <xf numFmtId="1" fontId="20" fillId="35" borderId="20" xfId="0" applyNumberFormat="1" applyFont="1" applyFill="1" applyBorder="1" applyAlignment="1" applyProtection="1">
      <alignment horizontal="center" vertical="center"/>
      <protection locked="0"/>
    </xf>
    <xf numFmtId="0" fontId="28" fillId="0" borderId="12" xfId="0" applyFont="1" applyFill="1" applyBorder="1" applyAlignment="1" applyProtection="1">
      <alignment horizontal="left" vertical="center"/>
      <protection locked="0"/>
    </xf>
    <xf numFmtId="0" fontId="28" fillId="0" borderId="23" xfId="0" applyFont="1" applyFill="1" applyBorder="1" applyAlignment="1" applyProtection="1">
      <alignment horizontal="left" vertical="center"/>
      <protection locked="0"/>
    </xf>
    <xf numFmtId="0" fontId="20" fillId="0" borderId="12" xfId="0" applyFont="1" applyBorder="1" applyAlignment="1" applyProtection="1">
      <alignment horizontal="center" vertical="center"/>
      <protection locked="0"/>
    </xf>
    <xf numFmtId="0" fontId="20" fillId="0" borderId="12" xfId="0" applyFont="1" applyBorder="1" applyAlignment="1" applyProtection="1">
      <alignment horizontal="left" vertical="center"/>
      <protection locked="0"/>
    </xf>
    <xf numFmtId="0" fontId="20" fillId="0" borderId="24" xfId="0" applyFont="1" applyBorder="1" applyAlignment="1" applyProtection="1">
      <alignment horizontal="center" vertical="center"/>
      <protection/>
    </xf>
    <xf numFmtId="14" fontId="29" fillId="0" borderId="25" xfId="0" applyNumberFormat="1" applyFont="1" applyBorder="1" applyAlignment="1" applyProtection="1">
      <alignment horizontal="right" vertical="center"/>
      <protection/>
    </xf>
    <xf numFmtId="1" fontId="20" fillId="0" borderId="24" xfId="0" applyNumberFormat="1" applyFont="1" applyBorder="1" applyAlignment="1" applyProtection="1">
      <alignment horizontal="center" vertical="center"/>
      <protection/>
    </xf>
    <xf numFmtId="0" fontId="20" fillId="0" borderId="0" xfId="0" applyFont="1" applyAlignment="1" applyProtection="1">
      <alignment horizontal="center"/>
      <protection/>
    </xf>
    <xf numFmtId="0" fontId="20" fillId="0" borderId="0" xfId="0" applyFont="1" applyAlignment="1" applyProtection="1">
      <alignment horizontal="left"/>
      <protection/>
    </xf>
    <xf numFmtId="1" fontId="48" fillId="0" borderId="10" xfId="0" applyNumberFormat="1" applyFont="1" applyBorder="1" applyAlignment="1" applyProtection="1">
      <alignment horizontal="left" vertical="top" wrapText="1"/>
      <protection locked="0"/>
    </xf>
    <xf numFmtId="1" fontId="20" fillId="0" borderId="11" xfId="0" applyNumberFormat="1" applyFont="1" applyBorder="1" applyAlignment="1" applyProtection="1">
      <alignment horizontal="left" vertical="center" wrapText="1"/>
      <protection locked="0"/>
    </xf>
    <xf numFmtId="1" fontId="20" fillId="0" borderId="12" xfId="0" applyNumberFormat="1" applyFont="1" applyBorder="1" applyAlignment="1" applyProtection="1">
      <alignment horizontal="left" vertical="center" wrapText="1"/>
      <protection locked="0"/>
    </xf>
    <xf numFmtId="1" fontId="48" fillId="0" borderId="11" xfId="0" applyNumberFormat="1" applyFont="1" applyBorder="1" applyAlignment="1" applyProtection="1">
      <alignment horizontal="left" vertical="top" wrapText="1"/>
      <protection locked="0"/>
    </xf>
    <xf numFmtId="1" fontId="48" fillId="0" borderId="12" xfId="0" applyNumberFormat="1" applyFont="1" applyBorder="1" applyAlignment="1" applyProtection="1">
      <alignment horizontal="left" vertical="top" wrapText="1"/>
      <protection locked="0"/>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0</xdr:col>
      <xdr:colOff>695325</xdr:colOff>
      <xdr:row>15</xdr:row>
      <xdr:rowOff>76200</xdr:rowOff>
    </xdr:to>
    <xdr:pic>
      <xdr:nvPicPr>
        <xdr:cNvPr id="1" name="Grafik 3"/>
        <xdr:cNvPicPr preferRelativeResize="1">
          <a:picLocks noChangeAspect="1"/>
        </xdr:cNvPicPr>
      </xdr:nvPicPr>
      <xdr:blipFill>
        <a:blip r:embed="rId1"/>
        <a:stretch>
          <a:fillRect/>
        </a:stretch>
      </xdr:blipFill>
      <xdr:spPr>
        <a:xfrm>
          <a:off x="76200" y="0"/>
          <a:ext cx="6191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0</xdr:col>
      <xdr:colOff>695325</xdr:colOff>
      <xdr:row>15</xdr:row>
      <xdr:rowOff>76200</xdr:rowOff>
    </xdr:to>
    <xdr:pic>
      <xdr:nvPicPr>
        <xdr:cNvPr id="1" name="Grafik 1"/>
        <xdr:cNvPicPr preferRelativeResize="1">
          <a:picLocks noChangeAspect="1"/>
        </xdr:cNvPicPr>
      </xdr:nvPicPr>
      <xdr:blipFill>
        <a:blip r:embed="rId1"/>
        <a:stretch>
          <a:fillRect/>
        </a:stretch>
      </xdr:blipFill>
      <xdr:spPr>
        <a:xfrm>
          <a:off x="76200" y="0"/>
          <a:ext cx="6191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37CBFF"/>
  </sheetPr>
  <dimension ref="A1:R211"/>
  <sheetViews>
    <sheetView tabSelected="1" view="pageBreakPreview" zoomScaleSheetLayoutView="100" workbookViewId="0" topLeftCell="A13">
      <selection activeCell="A19" sqref="A19:A23"/>
    </sheetView>
  </sheetViews>
  <sheetFormatPr defaultColWidth="9.140625" defaultRowHeight="12.75"/>
  <cols>
    <col min="1" max="1" width="18.00390625" style="8" bestFit="1" customWidth="1"/>
    <col min="2" max="2" width="15.421875" style="8" customWidth="1"/>
    <col min="3" max="3" width="7.00390625" style="8" customWidth="1"/>
    <col min="4" max="4" width="13.00390625" style="11" customWidth="1"/>
    <col min="5" max="5" width="9.421875" style="11" customWidth="1"/>
    <col min="6" max="6" width="17.57421875" style="11" customWidth="1"/>
    <col min="7" max="7" width="0" style="11" hidden="1" customWidth="1"/>
    <col min="8" max="8" width="11.00390625" style="14" customWidth="1"/>
    <col min="9" max="16" width="8.28125" style="12" customWidth="1"/>
    <col min="17" max="17" width="14.57421875" style="13" customWidth="1"/>
    <col min="18" max="16384" width="9.140625" style="11" customWidth="1"/>
  </cols>
  <sheetData>
    <row r="1" spans="2:10" ht="14.25" hidden="1">
      <c r="B1" s="9"/>
      <c r="C1" s="1" t="s">
        <v>16</v>
      </c>
      <c r="D1" s="10" t="s">
        <v>26</v>
      </c>
      <c r="E1" s="11">
        <f>LEFT(D1,(LEN(D1)-5))*60+RIGHT(D1,4)</f>
        <v>347</v>
      </c>
      <c r="H1" s="11"/>
      <c r="I1" s="11"/>
      <c r="J1" s="11"/>
    </row>
    <row r="2" spans="2:10" ht="14.25" hidden="1">
      <c r="B2" s="9"/>
      <c r="C2" s="1" t="s">
        <v>37</v>
      </c>
      <c r="D2" s="10" t="s">
        <v>26</v>
      </c>
      <c r="E2" s="11">
        <f>LEFT(D2,(LEN(D2)-5))*60+RIGHT(D2,4)</f>
        <v>347</v>
      </c>
      <c r="H2" s="11"/>
      <c r="I2" s="11"/>
      <c r="J2" s="11"/>
    </row>
    <row r="3" spans="2:10" ht="14.25" hidden="1">
      <c r="B3" s="11"/>
      <c r="C3" s="1" t="s">
        <v>17</v>
      </c>
      <c r="D3" s="10" t="s">
        <v>27</v>
      </c>
      <c r="E3" s="11">
        <f aca="true" t="shared" si="0" ref="E3:E12">LEFT(D3,(LEN(D3)-5))*60+RIGHT(D3,4)</f>
        <v>364</v>
      </c>
      <c r="H3" s="11"/>
      <c r="I3" s="11"/>
      <c r="J3" s="11"/>
    </row>
    <row r="4" spans="2:10" ht="14.25" hidden="1">
      <c r="B4" s="11"/>
      <c r="C4" s="1" t="s">
        <v>18</v>
      </c>
      <c r="D4" s="10" t="s">
        <v>28</v>
      </c>
      <c r="E4" s="11">
        <f t="shared" si="0"/>
        <v>356.7</v>
      </c>
      <c r="H4" s="11"/>
      <c r="I4" s="11"/>
      <c r="J4" s="11"/>
    </row>
    <row r="5" spans="2:10" ht="14.25" hidden="1">
      <c r="B5" s="11"/>
      <c r="C5" s="1" t="s">
        <v>19</v>
      </c>
      <c r="D5" s="10" t="s">
        <v>29</v>
      </c>
      <c r="E5" s="11">
        <f t="shared" si="0"/>
        <v>340</v>
      </c>
      <c r="H5" s="11"/>
      <c r="I5" s="11"/>
      <c r="J5" s="11"/>
    </row>
    <row r="6" spans="2:10" ht="14.25" hidden="1">
      <c r="B6" s="11"/>
      <c r="C6" s="1" t="s">
        <v>20</v>
      </c>
      <c r="D6" s="10" t="s">
        <v>30</v>
      </c>
      <c r="E6" s="11">
        <f t="shared" si="0"/>
        <v>338.3</v>
      </c>
      <c r="H6" s="11"/>
      <c r="I6" s="11"/>
      <c r="J6" s="11"/>
    </row>
    <row r="7" spans="2:10" ht="14.25" hidden="1">
      <c r="B7" s="11"/>
      <c r="C7" s="1" t="s">
        <v>21</v>
      </c>
      <c r="D7" s="10" t="s">
        <v>31</v>
      </c>
      <c r="E7" s="11">
        <f t="shared" si="0"/>
        <v>388.2</v>
      </c>
      <c r="H7" s="11"/>
      <c r="I7" s="11"/>
      <c r="J7" s="11"/>
    </row>
    <row r="8" spans="2:10" ht="14.25" hidden="1">
      <c r="B8" s="11"/>
      <c r="C8" s="1" t="s">
        <v>36</v>
      </c>
      <c r="D8" s="10" t="s">
        <v>31</v>
      </c>
      <c r="E8" s="11">
        <f>LEFT(D8,(LEN(D8)-5))*60+RIGHT(D8,4)</f>
        <v>388.2</v>
      </c>
      <c r="H8" s="11"/>
      <c r="I8" s="11"/>
      <c r="J8" s="11"/>
    </row>
    <row r="9" spans="2:10" ht="14.25" hidden="1">
      <c r="B9" s="11"/>
      <c r="C9" s="1" t="s">
        <v>22</v>
      </c>
      <c r="D9" s="10" t="s">
        <v>35</v>
      </c>
      <c r="E9" s="11">
        <f t="shared" si="0"/>
        <v>420</v>
      </c>
      <c r="H9" s="11"/>
      <c r="I9" s="11"/>
      <c r="J9" s="11"/>
    </row>
    <row r="10" spans="2:10" ht="14.25" hidden="1">
      <c r="B10" s="11"/>
      <c r="C10" s="1" t="s">
        <v>23</v>
      </c>
      <c r="D10" s="10" t="s">
        <v>32</v>
      </c>
      <c r="E10" s="11">
        <f t="shared" si="0"/>
        <v>414.7</v>
      </c>
      <c r="H10" s="11"/>
      <c r="I10" s="11"/>
      <c r="J10" s="11"/>
    </row>
    <row r="11" spans="2:10" ht="14.25" hidden="1">
      <c r="B11" s="11"/>
      <c r="C11" s="1" t="s">
        <v>24</v>
      </c>
      <c r="D11" s="10" t="s">
        <v>33</v>
      </c>
      <c r="E11" s="11">
        <f t="shared" si="0"/>
        <v>391</v>
      </c>
      <c r="H11" s="11"/>
      <c r="I11" s="11"/>
      <c r="J11" s="11"/>
    </row>
    <row r="12" spans="2:10" ht="14.25" hidden="1">
      <c r="B12" s="11"/>
      <c r="C12" s="1" t="s">
        <v>25</v>
      </c>
      <c r="D12" s="10" t="s">
        <v>34</v>
      </c>
      <c r="E12" s="11">
        <f t="shared" si="0"/>
        <v>385</v>
      </c>
      <c r="H12" s="11"/>
      <c r="I12" s="11"/>
      <c r="J12" s="11"/>
    </row>
    <row r="13" spans="2:8" ht="12.75">
      <c r="B13" s="11"/>
      <c r="C13" s="9"/>
      <c r="F13" s="14"/>
      <c r="G13" s="12"/>
      <c r="H13" s="12"/>
    </row>
    <row r="14" spans="1:17" ht="22.5" customHeight="1">
      <c r="A14" s="15"/>
      <c r="B14" s="16" t="s">
        <v>38</v>
      </c>
      <c r="C14" s="22"/>
      <c r="D14" s="23"/>
      <c r="E14" s="23"/>
      <c r="F14" s="23"/>
      <c r="O14" s="27" t="s">
        <v>40</v>
      </c>
      <c r="P14" s="27"/>
      <c r="Q14" s="27"/>
    </row>
    <row r="15" spans="1:18" ht="18" customHeight="1">
      <c r="A15" s="18"/>
      <c r="B15" s="24" t="s">
        <v>4</v>
      </c>
      <c r="C15" s="25"/>
      <c r="D15" s="26"/>
      <c r="E15" s="26"/>
      <c r="F15" s="26" t="s">
        <v>39</v>
      </c>
      <c r="M15" s="17"/>
      <c r="N15" s="17"/>
      <c r="O15" s="17"/>
      <c r="P15" s="17"/>
      <c r="Q15" s="17"/>
      <c r="R15" s="19"/>
    </row>
    <row r="16" spans="16:17" ht="12.75">
      <c r="P16" s="20"/>
      <c r="Q16" s="21"/>
    </row>
    <row r="17" spans="1:17" s="19" customFormat="1" ht="26.25" customHeight="1">
      <c r="A17" s="28" t="s">
        <v>0</v>
      </c>
      <c r="B17" s="28" t="s">
        <v>1</v>
      </c>
      <c r="C17" s="29" t="s">
        <v>6</v>
      </c>
      <c r="D17" s="29" t="s">
        <v>14</v>
      </c>
      <c r="E17" s="29" t="s">
        <v>7</v>
      </c>
      <c r="F17" s="30" t="s">
        <v>2</v>
      </c>
      <c r="G17" s="29" t="s">
        <v>3</v>
      </c>
      <c r="H17" s="31" t="s">
        <v>12</v>
      </c>
      <c r="I17" s="32">
        <v>250</v>
      </c>
      <c r="J17" s="32">
        <v>500</v>
      </c>
      <c r="K17" s="32">
        <v>750</v>
      </c>
      <c r="L17" s="32">
        <v>1000</v>
      </c>
      <c r="M17" s="32">
        <v>1250</v>
      </c>
      <c r="N17" s="32">
        <v>1500</v>
      </c>
      <c r="O17" s="32">
        <v>1750</v>
      </c>
      <c r="P17" s="32">
        <v>2000</v>
      </c>
      <c r="Q17" s="32" t="s">
        <v>10</v>
      </c>
    </row>
    <row r="18" spans="1:17" s="39" customFormat="1" ht="8.25" customHeight="1" thickBot="1">
      <c r="A18" s="33"/>
      <c r="B18" s="33"/>
      <c r="C18" s="34"/>
      <c r="D18" s="35"/>
      <c r="E18" s="35"/>
      <c r="F18" s="35"/>
      <c r="G18" s="35"/>
      <c r="H18" s="36"/>
      <c r="I18" s="37"/>
      <c r="J18" s="37"/>
      <c r="K18" s="37"/>
      <c r="L18" s="37"/>
      <c r="M18" s="37"/>
      <c r="N18" s="37"/>
      <c r="O18" s="37"/>
      <c r="P18" s="37"/>
      <c r="Q18" s="38"/>
    </row>
    <row r="19" spans="1:17" s="49" customFormat="1" ht="18" customHeight="1" thickTop="1">
      <c r="A19" s="40"/>
      <c r="B19" s="41"/>
      <c r="C19" s="5"/>
      <c r="D19" s="2" t="e">
        <f>VLOOKUP(C19,$C$1:$E$12,3,FALSE)/(P19*24*60*60)</f>
        <v>#N/A</v>
      </c>
      <c r="E19" s="42"/>
      <c r="F19" s="43"/>
      <c r="G19" s="44"/>
      <c r="H19" s="45" t="s">
        <v>5</v>
      </c>
      <c r="I19" s="46">
        <f>I20/86400</f>
        <v>0</v>
      </c>
      <c r="J19" s="46">
        <f>(I20+J20)/86400</f>
        <v>0</v>
      </c>
      <c r="K19" s="46">
        <f>(I20+J20+K20)/86400</f>
        <v>0</v>
      </c>
      <c r="L19" s="46">
        <f>(I20+J20+K20+L20)/86400</f>
        <v>0</v>
      </c>
      <c r="M19" s="46">
        <f>(I20+J20+K20+L20+M20)/86400</f>
        <v>0</v>
      </c>
      <c r="N19" s="46">
        <f>(I20+J20+K20+L20+M20+N20)/86400</f>
        <v>0</v>
      </c>
      <c r="O19" s="46">
        <f>(I20+J20+K20+L20+M20+N20+O20)/86400</f>
        <v>0</v>
      </c>
      <c r="P19" s="47">
        <f>(I20+J20+K20+L20+M20+N20+O20+P20)/86400</f>
        <v>0</v>
      </c>
      <c r="Q19" s="70" t="s">
        <v>41</v>
      </c>
    </row>
    <row r="20" spans="1:17" s="49" customFormat="1" ht="18" customHeight="1">
      <c r="A20" s="50"/>
      <c r="B20" s="51"/>
      <c r="C20" s="6"/>
      <c r="D20" s="3"/>
      <c r="E20" s="52"/>
      <c r="F20" s="53"/>
      <c r="G20" s="54"/>
      <c r="H20" s="55" t="s">
        <v>13</v>
      </c>
      <c r="I20" s="56"/>
      <c r="J20" s="56"/>
      <c r="K20" s="56"/>
      <c r="L20" s="56"/>
      <c r="M20" s="56"/>
      <c r="N20" s="56"/>
      <c r="O20" s="56"/>
      <c r="P20" s="56"/>
      <c r="Q20" s="73"/>
    </row>
    <row r="21" spans="1:17" s="49" customFormat="1" ht="18" customHeight="1">
      <c r="A21" s="50"/>
      <c r="B21" s="51"/>
      <c r="C21" s="6"/>
      <c r="D21" s="3"/>
      <c r="E21" s="52"/>
      <c r="F21" s="53"/>
      <c r="G21" s="57"/>
      <c r="H21" s="58" t="s">
        <v>11</v>
      </c>
      <c r="I21" s="59">
        <f aca="true" t="shared" si="1" ref="I21:P21">I20*2/86400</f>
        <v>0</v>
      </c>
      <c r="J21" s="59">
        <f t="shared" si="1"/>
        <v>0</v>
      </c>
      <c r="K21" s="59">
        <f t="shared" si="1"/>
        <v>0</v>
      </c>
      <c r="L21" s="59">
        <f t="shared" si="1"/>
        <v>0</v>
      </c>
      <c r="M21" s="59">
        <f t="shared" si="1"/>
        <v>0</v>
      </c>
      <c r="N21" s="59">
        <f t="shared" si="1"/>
        <v>0</v>
      </c>
      <c r="O21" s="59">
        <f t="shared" si="1"/>
        <v>0</v>
      </c>
      <c r="P21" s="59">
        <f t="shared" si="1"/>
        <v>0</v>
      </c>
      <c r="Q21" s="73"/>
    </row>
    <row r="22" spans="1:17" s="49" customFormat="1" ht="18" customHeight="1">
      <c r="A22" s="50"/>
      <c r="B22" s="51"/>
      <c r="C22" s="6"/>
      <c r="D22" s="3"/>
      <c r="E22" s="52"/>
      <c r="F22" s="53"/>
      <c r="G22" s="57"/>
      <c r="H22" s="58" t="s">
        <v>8</v>
      </c>
      <c r="I22" s="60"/>
      <c r="J22" s="60"/>
      <c r="K22" s="60"/>
      <c r="L22" s="60"/>
      <c r="M22" s="60"/>
      <c r="N22" s="60"/>
      <c r="O22" s="60"/>
      <c r="P22" s="60"/>
      <c r="Q22" s="73"/>
    </row>
    <row r="23" spans="1:17" s="49" customFormat="1" ht="18" customHeight="1" thickBot="1">
      <c r="A23" s="61"/>
      <c r="B23" s="62"/>
      <c r="C23" s="7"/>
      <c r="D23" s="4"/>
      <c r="E23" s="63"/>
      <c r="F23" s="64"/>
      <c r="G23" s="65"/>
      <c r="H23" s="66" t="s">
        <v>9</v>
      </c>
      <c r="I23" s="67" t="e">
        <f>2.8/(I20/250)^3</f>
        <v>#DIV/0!</v>
      </c>
      <c r="J23" s="67" t="e">
        <f aca="true" t="shared" si="2" ref="J23:P23">2.8/(J20/250)^3</f>
        <v>#DIV/0!</v>
      </c>
      <c r="K23" s="67" t="e">
        <f t="shared" si="2"/>
        <v>#DIV/0!</v>
      </c>
      <c r="L23" s="67" t="e">
        <f t="shared" si="2"/>
        <v>#DIV/0!</v>
      </c>
      <c r="M23" s="67" t="e">
        <f t="shared" si="2"/>
        <v>#DIV/0!</v>
      </c>
      <c r="N23" s="67" t="e">
        <f t="shared" si="2"/>
        <v>#DIV/0!</v>
      </c>
      <c r="O23" s="67" t="e">
        <f t="shared" si="2"/>
        <v>#DIV/0!</v>
      </c>
      <c r="P23" s="67" t="e">
        <f t="shared" si="2"/>
        <v>#DIV/0!</v>
      </c>
      <c r="Q23" s="74"/>
    </row>
    <row r="24" spans="1:17" s="49" customFormat="1" ht="18" customHeight="1" thickTop="1">
      <c r="A24" s="40"/>
      <c r="B24" s="41"/>
      <c r="C24" s="5"/>
      <c r="D24" s="2" t="e">
        <f>VLOOKUP(C24,$C$1:$E$12,3,FALSE)/(P24*24*60*60)</f>
        <v>#N/A</v>
      </c>
      <c r="E24" s="42"/>
      <c r="F24" s="43"/>
      <c r="G24" s="44"/>
      <c r="H24" s="45" t="s">
        <v>5</v>
      </c>
      <c r="I24" s="46">
        <f>I25/86400</f>
        <v>0</v>
      </c>
      <c r="J24" s="46">
        <f>(I25+J25)/86400</f>
        <v>0</v>
      </c>
      <c r="K24" s="46">
        <f>(I25+J25+K25)/86400</f>
        <v>0</v>
      </c>
      <c r="L24" s="46">
        <f>(I25+J25+K25+L25)/86400</f>
        <v>0</v>
      </c>
      <c r="M24" s="46">
        <f>(I25+J25+K25+L25+M25)/86400</f>
        <v>0</v>
      </c>
      <c r="N24" s="46">
        <f>(I25+J25+K25+L25+M25+N25)/86400</f>
        <v>0</v>
      </c>
      <c r="O24" s="46">
        <f>(I25+J25+K25+L25+M25+N25+O25)/86400</f>
        <v>0</v>
      </c>
      <c r="P24" s="47">
        <f>(I25+J25+K25+L25+M25+N25+O25+P25)/86400</f>
        <v>0</v>
      </c>
      <c r="Q24" s="70"/>
    </row>
    <row r="25" spans="1:17" s="49" customFormat="1" ht="18" customHeight="1">
      <c r="A25" s="50"/>
      <c r="B25" s="51"/>
      <c r="C25" s="6"/>
      <c r="D25" s="3"/>
      <c r="E25" s="52"/>
      <c r="F25" s="53"/>
      <c r="G25" s="54"/>
      <c r="H25" s="55" t="s">
        <v>13</v>
      </c>
      <c r="I25" s="56"/>
      <c r="J25" s="56"/>
      <c r="K25" s="56"/>
      <c r="L25" s="56"/>
      <c r="M25" s="56"/>
      <c r="N25" s="56"/>
      <c r="O25" s="56"/>
      <c r="P25" s="56"/>
      <c r="Q25" s="73"/>
    </row>
    <row r="26" spans="1:17" s="49" customFormat="1" ht="18" customHeight="1">
      <c r="A26" s="50"/>
      <c r="B26" s="51"/>
      <c r="C26" s="6"/>
      <c r="D26" s="3"/>
      <c r="E26" s="52"/>
      <c r="F26" s="53"/>
      <c r="G26" s="57"/>
      <c r="H26" s="58" t="s">
        <v>11</v>
      </c>
      <c r="I26" s="59">
        <f aca="true" t="shared" si="3" ref="I26:P26">I25*2/86400</f>
        <v>0</v>
      </c>
      <c r="J26" s="59">
        <f t="shared" si="3"/>
        <v>0</v>
      </c>
      <c r="K26" s="59">
        <f t="shared" si="3"/>
        <v>0</v>
      </c>
      <c r="L26" s="59">
        <f t="shared" si="3"/>
        <v>0</v>
      </c>
      <c r="M26" s="59">
        <f t="shared" si="3"/>
        <v>0</v>
      </c>
      <c r="N26" s="59">
        <f t="shared" si="3"/>
        <v>0</v>
      </c>
      <c r="O26" s="59">
        <f t="shared" si="3"/>
        <v>0</v>
      </c>
      <c r="P26" s="59">
        <f t="shared" si="3"/>
        <v>0</v>
      </c>
      <c r="Q26" s="73"/>
    </row>
    <row r="27" spans="1:17" s="49" customFormat="1" ht="18" customHeight="1">
      <c r="A27" s="50"/>
      <c r="B27" s="51"/>
      <c r="C27" s="6"/>
      <c r="D27" s="3"/>
      <c r="E27" s="52"/>
      <c r="F27" s="53"/>
      <c r="G27" s="57"/>
      <c r="H27" s="58" t="s">
        <v>8</v>
      </c>
      <c r="I27" s="60"/>
      <c r="J27" s="60"/>
      <c r="K27" s="60"/>
      <c r="L27" s="60"/>
      <c r="M27" s="60"/>
      <c r="N27" s="60"/>
      <c r="O27" s="60"/>
      <c r="P27" s="60"/>
      <c r="Q27" s="73"/>
    </row>
    <row r="28" spans="1:17" s="49" customFormat="1" ht="18" customHeight="1" thickBot="1">
      <c r="A28" s="61"/>
      <c r="B28" s="62"/>
      <c r="C28" s="7"/>
      <c r="D28" s="4"/>
      <c r="E28" s="63"/>
      <c r="F28" s="64"/>
      <c r="G28" s="65"/>
      <c r="H28" s="66" t="s">
        <v>9</v>
      </c>
      <c r="I28" s="67" t="e">
        <f>2.8/(I25/250)^3</f>
        <v>#DIV/0!</v>
      </c>
      <c r="J28" s="67" t="e">
        <f aca="true" t="shared" si="4" ref="J28:P28">2.8/(J25/250)^3</f>
        <v>#DIV/0!</v>
      </c>
      <c r="K28" s="67" t="e">
        <f t="shared" si="4"/>
        <v>#DIV/0!</v>
      </c>
      <c r="L28" s="67" t="e">
        <f t="shared" si="4"/>
        <v>#DIV/0!</v>
      </c>
      <c r="M28" s="67" t="e">
        <f t="shared" si="4"/>
        <v>#DIV/0!</v>
      </c>
      <c r="N28" s="67" t="e">
        <f t="shared" si="4"/>
        <v>#DIV/0!</v>
      </c>
      <c r="O28" s="67" t="e">
        <f t="shared" si="4"/>
        <v>#DIV/0!</v>
      </c>
      <c r="P28" s="67" t="e">
        <f t="shared" si="4"/>
        <v>#DIV/0!</v>
      </c>
      <c r="Q28" s="74"/>
    </row>
    <row r="29" spans="1:17" s="49" customFormat="1" ht="18" customHeight="1" thickTop="1">
      <c r="A29" s="40"/>
      <c r="B29" s="41"/>
      <c r="C29" s="5"/>
      <c r="D29" s="2" t="e">
        <f>VLOOKUP(C29,$C$1:$E$12,3,FALSE)/(P29*24*60*60)</f>
        <v>#N/A</v>
      </c>
      <c r="E29" s="42"/>
      <c r="F29" s="43"/>
      <c r="G29" s="44"/>
      <c r="H29" s="45" t="s">
        <v>5</v>
      </c>
      <c r="I29" s="46">
        <f>I30/86400</f>
        <v>0</v>
      </c>
      <c r="J29" s="46">
        <f>(I30+J30)/86400</f>
        <v>0</v>
      </c>
      <c r="K29" s="46">
        <f>(I30+J30+K30)/86400</f>
        <v>0</v>
      </c>
      <c r="L29" s="46">
        <f>(I30+J30+K30+L30)/86400</f>
        <v>0</v>
      </c>
      <c r="M29" s="46">
        <f>(I30+J30+K30+L30+M30)/86400</f>
        <v>0</v>
      </c>
      <c r="N29" s="46">
        <f>(I30+J30+K30+L30+M30+N30)/86400</f>
        <v>0</v>
      </c>
      <c r="O29" s="46">
        <f>(I30+J30+K30+L30+M30+N30+O30)/86400</f>
        <v>0</v>
      </c>
      <c r="P29" s="47">
        <f>(I30+J30+K30+L30+M30+N30+O30+P30)/86400</f>
        <v>0</v>
      </c>
      <c r="Q29" s="70"/>
    </row>
    <row r="30" spans="1:17" s="49" customFormat="1" ht="18" customHeight="1">
      <c r="A30" s="50"/>
      <c r="B30" s="51"/>
      <c r="C30" s="6"/>
      <c r="D30" s="3"/>
      <c r="E30" s="52"/>
      <c r="F30" s="53"/>
      <c r="G30" s="54"/>
      <c r="H30" s="55" t="s">
        <v>13</v>
      </c>
      <c r="I30" s="56"/>
      <c r="J30" s="56"/>
      <c r="K30" s="56"/>
      <c r="L30" s="56"/>
      <c r="M30" s="56"/>
      <c r="N30" s="56"/>
      <c r="O30" s="56"/>
      <c r="P30" s="56"/>
      <c r="Q30" s="73"/>
    </row>
    <row r="31" spans="1:17" s="49" customFormat="1" ht="18" customHeight="1">
      <c r="A31" s="50"/>
      <c r="B31" s="51"/>
      <c r="C31" s="6"/>
      <c r="D31" s="3"/>
      <c r="E31" s="52"/>
      <c r="F31" s="53"/>
      <c r="G31" s="57"/>
      <c r="H31" s="58" t="s">
        <v>11</v>
      </c>
      <c r="I31" s="59">
        <f aca="true" t="shared" si="5" ref="I31:P31">I30*2/86400</f>
        <v>0</v>
      </c>
      <c r="J31" s="59">
        <f t="shared" si="5"/>
        <v>0</v>
      </c>
      <c r="K31" s="59">
        <f t="shared" si="5"/>
        <v>0</v>
      </c>
      <c r="L31" s="59">
        <f t="shared" si="5"/>
        <v>0</v>
      </c>
      <c r="M31" s="59">
        <f t="shared" si="5"/>
        <v>0</v>
      </c>
      <c r="N31" s="59">
        <f t="shared" si="5"/>
        <v>0</v>
      </c>
      <c r="O31" s="59">
        <f t="shared" si="5"/>
        <v>0</v>
      </c>
      <c r="P31" s="59">
        <f t="shared" si="5"/>
        <v>0</v>
      </c>
      <c r="Q31" s="73"/>
    </row>
    <row r="32" spans="1:17" s="49" customFormat="1" ht="18" customHeight="1">
      <c r="A32" s="50"/>
      <c r="B32" s="51"/>
      <c r="C32" s="6"/>
      <c r="D32" s="3"/>
      <c r="E32" s="52"/>
      <c r="F32" s="53"/>
      <c r="G32" s="57"/>
      <c r="H32" s="58" t="s">
        <v>8</v>
      </c>
      <c r="I32" s="60"/>
      <c r="J32" s="60"/>
      <c r="K32" s="60"/>
      <c r="L32" s="60"/>
      <c r="M32" s="60"/>
      <c r="N32" s="60"/>
      <c r="O32" s="60"/>
      <c r="P32" s="60"/>
      <c r="Q32" s="73"/>
    </row>
    <row r="33" spans="1:17" s="49" customFormat="1" ht="18" customHeight="1" thickBot="1">
      <c r="A33" s="61"/>
      <c r="B33" s="62"/>
      <c r="C33" s="7"/>
      <c r="D33" s="4"/>
      <c r="E33" s="63"/>
      <c r="F33" s="64"/>
      <c r="G33" s="65"/>
      <c r="H33" s="66" t="s">
        <v>9</v>
      </c>
      <c r="I33" s="67" t="e">
        <f>2.8/(I30/250)^3</f>
        <v>#DIV/0!</v>
      </c>
      <c r="J33" s="67" t="e">
        <f aca="true" t="shared" si="6" ref="J33:P33">2.8/(J30/250)^3</f>
        <v>#DIV/0!</v>
      </c>
      <c r="K33" s="67" t="e">
        <f t="shared" si="6"/>
        <v>#DIV/0!</v>
      </c>
      <c r="L33" s="67" t="e">
        <f t="shared" si="6"/>
        <v>#DIV/0!</v>
      </c>
      <c r="M33" s="67" t="e">
        <f t="shared" si="6"/>
        <v>#DIV/0!</v>
      </c>
      <c r="N33" s="67" t="e">
        <f t="shared" si="6"/>
        <v>#DIV/0!</v>
      </c>
      <c r="O33" s="67" t="e">
        <f t="shared" si="6"/>
        <v>#DIV/0!</v>
      </c>
      <c r="P33" s="67" t="e">
        <f t="shared" si="6"/>
        <v>#DIV/0!</v>
      </c>
      <c r="Q33" s="74"/>
    </row>
    <row r="34" spans="1:17" s="49" customFormat="1" ht="18" customHeight="1" thickTop="1">
      <c r="A34" s="40"/>
      <c r="B34" s="41"/>
      <c r="C34" s="5"/>
      <c r="D34" s="2" t="e">
        <f>VLOOKUP(C34,$C$1:$E$12,3,FALSE)/(P34*24*60*60)</f>
        <v>#N/A</v>
      </c>
      <c r="E34" s="42"/>
      <c r="F34" s="43"/>
      <c r="G34" s="44"/>
      <c r="H34" s="45" t="s">
        <v>5</v>
      </c>
      <c r="I34" s="46">
        <f>I35/86400</f>
        <v>0</v>
      </c>
      <c r="J34" s="46">
        <f>(I35+J35)/86400</f>
        <v>0</v>
      </c>
      <c r="K34" s="46">
        <f>(I35+J35+K35)/86400</f>
        <v>0</v>
      </c>
      <c r="L34" s="46">
        <f>(I35+J35+K35+L35)/86400</f>
        <v>0</v>
      </c>
      <c r="M34" s="46">
        <f>(I35+J35+K35+L35+M35)/86400</f>
        <v>0</v>
      </c>
      <c r="N34" s="46">
        <f>(I35+J35+K35+L35+M35+N35)/86400</f>
        <v>0</v>
      </c>
      <c r="O34" s="46">
        <f>(I35+J35+K35+L35+M35+N35+O35)/86400</f>
        <v>0</v>
      </c>
      <c r="P34" s="47">
        <f>(I35+J35+K35+L35+M35+N35+O35+P35)/86400</f>
        <v>0</v>
      </c>
      <c r="Q34" s="70"/>
    </row>
    <row r="35" spans="1:17" s="49" customFormat="1" ht="18" customHeight="1">
      <c r="A35" s="50"/>
      <c r="B35" s="51"/>
      <c r="C35" s="6"/>
      <c r="D35" s="3"/>
      <c r="E35" s="52"/>
      <c r="F35" s="53"/>
      <c r="G35" s="54"/>
      <c r="H35" s="55" t="s">
        <v>13</v>
      </c>
      <c r="I35" s="56"/>
      <c r="J35" s="56"/>
      <c r="K35" s="56"/>
      <c r="L35" s="56"/>
      <c r="M35" s="56"/>
      <c r="N35" s="56"/>
      <c r="O35" s="56"/>
      <c r="P35" s="56"/>
      <c r="Q35" s="73"/>
    </row>
    <row r="36" spans="1:17" s="49" customFormat="1" ht="18" customHeight="1">
      <c r="A36" s="50"/>
      <c r="B36" s="51"/>
      <c r="C36" s="6"/>
      <c r="D36" s="3"/>
      <c r="E36" s="52"/>
      <c r="F36" s="53"/>
      <c r="G36" s="57"/>
      <c r="H36" s="58" t="s">
        <v>11</v>
      </c>
      <c r="I36" s="59">
        <f aca="true" t="shared" si="7" ref="I36:P36">I35*2/86400</f>
        <v>0</v>
      </c>
      <c r="J36" s="59">
        <f t="shared" si="7"/>
        <v>0</v>
      </c>
      <c r="K36" s="59">
        <f t="shared" si="7"/>
        <v>0</v>
      </c>
      <c r="L36" s="59">
        <f t="shared" si="7"/>
        <v>0</v>
      </c>
      <c r="M36" s="59">
        <f t="shared" si="7"/>
        <v>0</v>
      </c>
      <c r="N36" s="59">
        <f t="shared" si="7"/>
        <v>0</v>
      </c>
      <c r="O36" s="59">
        <f t="shared" si="7"/>
        <v>0</v>
      </c>
      <c r="P36" s="59">
        <f t="shared" si="7"/>
        <v>0</v>
      </c>
      <c r="Q36" s="73"/>
    </row>
    <row r="37" spans="1:17" s="49" customFormat="1" ht="18" customHeight="1">
      <c r="A37" s="50"/>
      <c r="B37" s="51"/>
      <c r="C37" s="6"/>
      <c r="D37" s="3"/>
      <c r="E37" s="52"/>
      <c r="F37" s="53"/>
      <c r="G37" s="57"/>
      <c r="H37" s="58" t="s">
        <v>8</v>
      </c>
      <c r="I37" s="60"/>
      <c r="J37" s="60"/>
      <c r="K37" s="60"/>
      <c r="L37" s="60"/>
      <c r="M37" s="60"/>
      <c r="N37" s="60"/>
      <c r="O37" s="60"/>
      <c r="P37" s="60"/>
      <c r="Q37" s="73"/>
    </row>
    <row r="38" spans="1:17" s="49" customFormat="1" ht="18" customHeight="1" thickBot="1">
      <c r="A38" s="61"/>
      <c r="B38" s="62"/>
      <c r="C38" s="7"/>
      <c r="D38" s="4"/>
      <c r="E38" s="63"/>
      <c r="F38" s="64"/>
      <c r="G38" s="65"/>
      <c r="H38" s="66" t="s">
        <v>9</v>
      </c>
      <c r="I38" s="67" t="e">
        <f>2.8/(I35/250)^3</f>
        <v>#DIV/0!</v>
      </c>
      <c r="J38" s="67" t="e">
        <f aca="true" t="shared" si="8" ref="J38:P38">2.8/(J35/250)^3</f>
        <v>#DIV/0!</v>
      </c>
      <c r="K38" s="67" t="e">
        <f t="shared" si="8"/>
        <v>#DIV/0!</v>
      </c>
      <c r="L38" s="67" t="e">
        <f t="shared" si="8"/>
        <v>#DIV/0!</v>
      </c>
      <c r="M38" s="67" t="e">
        <f t="shared" si="8"/>
        <v>#DIV/0!</v>
      </c>
      <c r="N38" s="67" t="e">
        <f t="shared" si="8"/>
        <v>#DIV/0!</v>
      </c>
      <c r="O38" s="67" t="e">
        <f t="shared" si="8"/>
        <v>#DIV/0!</v>
      </c>
      <c r="P38" s="67" t="e">
        <f t="shared" si="8"/>
        <v>#DIV/0!</v>
      </c>
      <c r="Q38" s="74"/>
    </row>
    <row r="39" spans="1:17" s="49" customFormat="1" ht="18" customHeight="1" thickTop="1">
      <c r="A39" s="40"/>
      <c r="B39" s="41"/>
      <c r="C39" s="5"/>
      <c r="D39" s="2" t="e">
        <f>VLOOKUP(C39,$C$1:$E$12,3,FALSE)/(P39*24*60*60)</f>
        <v>#N/A</v>
      </c>
      <c r="E39" s="42"/>
      <c r="F39" s="43"/>
      <c r="G39" s="44"/>
      <c r="H39" s="45" t="s">
        <v>5</v>
      </c>
      <c r="I39" s="46">
        <f>I40/86400</f>
        <v>0</v>
      </c>
      <c r="J39" s="46">
        <f>(I40+J40)/86400</f>
        <v>0</v>
      </c>
      <c r="K39" s="46">
        <f>(I40+J40+K40)/86400</f>
        <v>0</v>
      </c>
      <c r="L39" s="46">
        <f>(I40+J40+K40+L40)/86400</f>
        <v>0</v>
      </c>
      <c r="M39" s="46">
        <f>(I40+J40+K40+L40+M40)/86400</f>
        <v>0</v>
      </c>
      <c r="N39" s="46">
        <f>(I40+J40+K40+L40+M40+N40)/86400</f>
        <v>0</v>
      </c>
      <c r="O39" s="46">
        <f>(I40+J40+K40+L40+M40+N40+O40)/86400</f>
        <v>0</v>
      </c>
      <c r="P39" s="47">
        <f>(I40+J40+K40+L40+M40+N40+O40+P40)/86400</f>
        <v>0</v>
      </c>
      <c r="Q39" s="70"/>
    </row>
    <row r="40" spans="1:17" s="49" customFormat="1" ht="18" customHeight="1">
      <c r="A40" s="50"/>
      <c r="B40" s="51"/>
      <c r="C40" s="6"/>
      <c r="D40" s="3"/>
      <c r="E40" s="52"/>
      <c r="F40" s="53"/>
      <c r="G40" s="54"/>
      <c r="H40" s="55" t="s">
        <v>13</v>
      </c>
      <c r="I40" s="56"/>
      <c r="J40" s="56"/>
      <c r="K40" s="56"/>
      <c r="L40" s="56"/>
      <c r="M40" s="56"/>
      <c r="N40" s="56"/>
      <c r="O40" s="56"/>
      <c r="P40" s="56"/>
      <c r="Q40" s="73"/>
    </row>
    <row r="41" spans="1:17" s="49" customFormat="1" ht="18" customHeight="1">
      <c r="A41" s="50"/>
      <c r="B41" s="51"/>
      <c r="C41" s="6"/>
      <c r="D41" s="3"/>
      <c r="E41" s="52"/>
      <c r="F41" s="53"/>
      <c r="G41" s="57"/>
      <c r="H41" s="58" t="s">
        <v>11</v>
      </c>
      <c r="I41" s="59">
        <f aca="true" t="shared" si="9" ref="I41:P41">I40*2/86400</f>
        <v>0</v>
      </c>
      <c r="J41" s="59">
        <f t="shared" si="9"/>
        <v>0</v>
      </c>
      <c r="K41" s="59">
        <f t="shared" si="9"/>
        <v>0</v>
      </c>
      <c r="L41" s="59">
        <f t="shared" si="9"/>
        <v>0</v>
      </c>
      <c r="M41" s="59">
        <f t="shared" si="9"/>
        <v>0</v>
      </c>
      <c r="N41" s="59">
        <f t="shared" si="9"/>
        <v>0</v>
      </c>
      <c r="O41" s="59">
        <f t="shared" si="9"/>
        <v>0</v>
      </c>
      <c r="P41" s="59">
        <f t="shared" si="9"/>
        <v>0</v>
      </c>
      <c r="Q41" s="73"/>
    </row>
    <row r="42" spans="1:17" s="49" customFormat="1" ht="18" customHeight="1">
      <c r="A42" s="50"/>
      <c r="B42" s="51"/>
      <c r="C42" s="6"/>
      <c r="D42" s="3"/>
      <c r="E42" s="52"/>
      <c r="F42" s="53"/>
      <c r="G42" s="57"/>
      <c r="H42" s="58" t="s">
        <v>8</v>
      </c>
      <c r="I42" s="60"/>
      <c r="J42" s="60"/>
      <c r="K42" s="60"/>
      <c r="L42" s="60"/>
      <c r="M42" s="60"/>
      <c r="N42" s="60"/>
      <c r="O42" s="60"/>
      <c r="P42" s="60"/>
      <c r="Q42" s="73"/>
    </row>
    <row r="43" spans="1:17" s="49" customFormat="1" ht="18" customHeight="1" thickBot="1">
      <c r="A43" s="61"/>
      <c r="B43" s="62"/>
      <c r="C43" s="7"/>
      <c r="D43" s="4"/>
      <c r="E43" s="63"/>
      <c r="F43" s="64"/>
      <c r="G43" s="65"/>
      <c r="H43" s="66" t="s">
        <v>9</v>
      </c>
      <c r="I43" s="67" t="e">
        <f>2.8/(I40/250)^3</f>
        <v>#DIV/0!</v>
      </c>
      <c r="J43" s="67" t="e">
        <f aca="true" t="shared" si="10" ref="J43:P43">2.8/(J40/250)^3</f>
        <v>#DIV/0!</v>
      </c>
      <c r="K43" s="67" t="e">
        <f t="shared" si="10"/>
        <v>#DIV/0!</v>
      </c>
      <c r="L43" s="67" t="e">
        <f t="shared" si="10"/>
        <v>#DIV/0!</v>
      </c>
      <c r="M43" s="67" t="e">
        <f t="shared" si="10"/>
        <v>#DIV/0!</v>
      </c>
      <c r="N43" s="67" t="e">
        <f t="shared" si="10"/>
        <v>#DIV/0!</v>
      </c>
      <c r="O43" s="67" t="e">
        <f t="shared" si="10"/>
        <v>#DIV/0!</v>
      </c>
      <c r="P43" s="67" t="e">
        <f t="shared" si="10"/>
        <v>#DIV/0!</v>
      </c>
      <c r="Q43" s="74"/>
    </row>
    <row r="44" spans="1:17" s="49" customFormat="1" ht="18" customHeight="1" thickTop="1">
      <c r="A44" s="40"/>
      <c r="B44" s="41"/>
      <c r="C44" s="5"/>
      <c r="D44" s="2" t="e">
        <f>VLOOKUP(C44,$C$1:$E$12,3,FALSE)/(P44*24*60*60)</f>
        <v>#N/A</v>
      </c>
      <c r="E44" s="42"/>
      <c r="F44" s="43"/>
      <c r="G44" s="44"/>
      <c r="H44" s="45" t="s">
        <v>5</v>
      </c>
      <c r="I44" s="46">
        <f>I45/86400</f>
        <v>0</v>
      </c>
      <c r="J44" s="46">
        <f>(I45+J45)/86400</f>
        <v>0</v>
      </c>
      <c r="K44" s="46">
        <f>(I45+J45+K45)/86400</f>
        <v>0</v>
      </c>
      <c r="L44" s="46">
        <f>(I45+J45+K45+L45)/86400</f>
        <v>0</v>
      </c>
      <c r="M44" s="46">
        <f>(I45+J45+K45+L45+M45)/86400</f>
        <v>0</v>
      </c>
      <c r="N44" s="46">
        <f>(I45+J45+K45+L45+M45+N45)/86400</f>
        <v>0</v>
      </c>
      <c r="O44" s="46">
        <f>(I45+J45+K45+L45+M45+N45+O45)/86400</f>
        <v>0</v>
      </c>
      <c r="P44" s="47">
        <f>(I45+J45+K45+L45+M45+N45+O45+P45)/86400</f>
        <v>0</v>
      </c>
      <c r="Q44" s="48"/>
    </row>
    <row r="45" spans="1:17" s="49" customFormat="1" ht="18" customHeight="1">
      <c r="A45" s="50"/>
      <c r="B45" s="51"/>
      <c r="C45" s="6"/>
      <c r="D45" s="3"/>
      <c r="E45" s="52"/>
      <c r="F45" s="53"/>
      <c r="G45" s="54"/>
      <c r="H45" s="55" t="s">
        <v>13</v>
      </c>
      <c r="I45" s="56"/>
      <c r="J45" s="56"/>
      <c r="K45" s="56"/>
      <c r="L45" s="56"/>
      <c r="M45" s="56"/>
      <c r="N45" s="56"/>
      <c r="O45" s="56"/>
      <c r="P45" s="56"/>
      <c r="Q45" s="71"/>
    </row>
    <row r="46" spans="1:17" s="49" customFormat="1" ht="18" customHeight="1">
      <c r="A46" s="50"/>
      <c r="B46" s="51"/>
      <c r="C46" s="6"/>
      <c r="D46" s="3"/>
      <c r="E46" s="52"/>
      <c r="F46" s="53"/>
      <c r="G46" s="57"/>
      <c r="H46" s="58" t="s">
        <v>11</v>
      </c>
      <c r="I46" s="59">
        <f aca="true" t="shared" si="11" ref="I46:P46">I45*2/86400</f>
        <v>0</v>
      </c>
      <c r="J46" s="59">
        <f t="shared" si="11"/>
        <v>0</v>
      </c>
      <c r="K46" s="59">
        <f t="shared" si="11"/>
        <v>0</v>
      </c>
      <c r="L46" s="59">
        <f t="shared" si="11"/>
        <v>0</v>
      </c>
      <c r="M46" s="59">
        <f t="shared" si="11"/>
        <v>0</v>
      </c>
      <c r="N46" s="59">
        <f t="shared" si="11"/>
        <v>0</v>
      </c>
      <c r="O46" s="59">
        <f t="shared" si="11"/>
        <v>0</v>
      </c>
      <c r="P46" s="59">
        <f t="shared" si="11"/>
        <v>0</v>
      </c>
      <c r="Q46" s="71"/>
    </row>
    <row r="47" spans="1:17" s="49" customFormat="1" ht="18" customHeight="1">
      <c r="A47" s="50"/>
      <c r="B47" s="51"/>
      <c r="C47" s="6"/>
      <c r="D47" s="3"/>
      <c r="E47" s="52"/>
      <c r="F47" s="53"/>
      <c r="G47" s="57"/>
      <c r="H47" s="58" t="s">
        <v>8</v>
      </c>
      <c r="I47" s="60"/>
      <c r="J47" s="60"/>
      <c r="K47" s="60"/>
      <c r="L47" s="60"/>
      <c r="M47" s="60"/>
      <c r="N47" s="60"/>
      <c r="O47" s="60"/>
      <c r="P47" s="60"/>
      <c r="Q47" s="71"/>
    </row>
    <row r="48" spans="1:17" s="49" customFormat="1" ht="18" customHeight="1" thickBot="1">
      <c r="A48" s="61"/>
      <c r="B48" s="62"/>
      <c r="C48" s="7"/>
      <c r="D48" s="4"/>
      <c r="E48" s="63"/>
      <c r="F48" s="64"/>
      <c r="G48" s="65"/>
      <c r="H48" s="66" t="s">
        <v>9</v>
      </c>
      <c r="I48" s="67" t="e">
        <f>2.8/(I45/250)^3</f>
        <v>#DIV/0!</v>
      </c>
      <c r="J48" s="67" t="e">
        <f aca="true" t="shared" si="12" ref="J48:P48">2.8/(J45/250)^3</f>
        <v>#DIV/0!</v>
      </c>
      <c r="K48" s="67" t="e">
        <f t="shared" si="12"/>
        <v>#DIV/0!</v>
      </c>
      <c r="L48" s="67" t="e">
        <f t="shared" si="12"/>
        <v>#DIV/0!</v>
      </c>
      <c r="M48" s="67" t="e">
        <f t="shared" si="12"/>
        <v>#DIV/0!</v>
      </c>
      <c r="N48" s="67" t="e">
        <f t="shared" si="12"/>
        <v>#DIV/0!</v>
      </c>
      <c r="O48" s="67" t="e">
        <f t="shared" si="12"/>
        <v>#DIV/0!</v>
      </c>
      <c r="P48" s="67" t="e">
        <f t="shared" si="12"/>
        <v>#DIV/0!</v>
      </c>
      <c r="Q48" s="72"/>
    </row>
    <row r="49" spans="1:17" s="49" customFormat="1" ht="18" customHeight="1" thickTop="1">
      <c r="A49" s="40"/>
      <c r="B49" s="41"/>
      <c r="C49" s="5"/>
      <c r="D49" s="2" t="e">
        <f>VLOOKUP(C49,$C$1:$E$12,3,FALSE)/(P49*24*60*60)</f>
        <v>#N/A</v>
      </c>
      <c r="E49" s="42"/>
      <c r="F49" s="43"/>
      <c r="G49" s="44"/>
      <c r="H49" s="45" t="s">
        <v>5</v>
      </c>
      <c r="I49" s="46">
        <f>I50/86400</f>
        <v>0</v>
      </c>
      <c r="J49" s="46">
        <f>(I50+J50)/86400</f>
        <v>0</v>
      </c>
      <c r="K49" s="46">
        <f>(I50+J50+K50)/86400</f>
        <v>0</v>
      </c>
      <c r="L49" s="46">
        <f>(I50+J50+K50+L50)/86400</f>
        <v>0</v>
      </c>
      <c r="M49" s="46">
        <f>(I50+J50+K50+L50+M50)/86400</f>
        <v>0</v>
      </c>
      <c r="N49" s="46">
        <f>(I50+J50+K50+L50+M50+N50)/86400</f>
        <v>0</v>
      </c>
      <c r="O49" s="46">
        <f>(I50+J50+K50+L50+M50+N50+O50)/86400</f>
        <v>0</v>
      </c>
      <c r="P49" s="47">
        <f>(I50+J50+K50+L50+M50+N50+O50+P50)/86400</f>
        <v>0</v>
      </c>
      <c r="Q49" s="70"/>
    </row>
    <row r="50" spans="1:17" s="49" customFormat="1" ht="18" customHeight="1">
      <c r="A50" s="50"/>
      <c r="B50" s="51"/>
      <c r="C50" s="6"/>
      <c r="D50" s="3"/>
      <c r="E50" s="52"/>
      <c r="F50" s="53"/>
      <c r="G50" s="54"/>
      <c r="H50" s="55" t="s">
        <v>13</v>
      </c>
      <c r="I50" s="56"/>
      <c r="J50" s="56"/>
      <c r="K50" s="56"/>
      <c r="L50" s="56"/>
      <c r="M50" s="56"/>
      <c r="N50" s="56"/>
      <c r="O50" s="56"/>
      <c r="P50" s="56"/>
      <c r="Q50" s="73"/>
    </row>
    <row r="51" spans="1:17" s="49" customFormat="1" ht="18" customHeight="1">
      <c r="A51" s="50"/>
      <c r="B51" s="51"/>
      <c r="C51" s="6"/>
      <c r="D51" s="3"/>
      <c r="E51" s="52"/>
      <c r="F51" s="53"/>
      <c r="G51" s="57"/>
      <c r="H51" s="58" t="s">
        <v>11</v>
      </c>
      <c r="I51" s="59">
        <f aca="true" t="shared" si="13" ref="I51:P51">I50*2/86400</f>
        <v>0</v>
      </c>
      <c r="J51" s="59">
        <f t="shared" si="13"/>
        <v>0</v>
      </c>
      <c r="K51" s="59">
        <f t="shared" si="13"/>
        <v>0</v>
      </c>
      <c r="L51" s="59">
        <f t="shared" si="13"/>
        <v>0</v>
      </c>
      <c r="M51" s="59">
        <f t="shared" si="13"/>
        <v>0</v>
      </c>
      <c r="N51" s="59">
        <f t="shared" si="13"/>
        <v>0</v>
      </c>
      <c r="O51" s="59">
        <f t="shared" si="13"/>
        <v>0</v>
      </c>
      <c r="P51" s="59">
        <f t="shared" si="13"/>
        <v>0</v>
      </c>
      <c r="Q51" s="73"/>
    </row>
    <row r="52" spans="1:17" s="49" customFormat="1" ht="18" customHeight="1">
      <c r="A52" s="50"/>
      <c r="B52" s="51"/>
      <c r="C52" s="6"/>
      <c r="D52" s="3"/>
      <c r="E52" s="52"/>
      <c r="F52" s="53"/>
      <c r="G52" s="57"/>
      <c r="H52" s="58" t="s">
        <v>8</v>
      </c>
      <c r="I52" s="60"/>
      <c r="J52" s="60"/>
      <c r="K52" s="60"/>
      <c r="L52" s="60"/>
      <c r="M52" s="60"/>
      <c r="N52" s="60"/>
      <c r="O52" s="60"/>
      <c r="P52" s="60"/>
      <c r="Q52" s="73"/>
    </row>
    <row r="53" spans="1:17" s="49" customFormat="1" ht="18" customHeight="1" thickBot="1">
      <c r="A53" s="61"/>
      <c r="B53" s="62"/>
      <c r="C53" s="7"/>
      <c r="D53" s="4"/>
      <c r="E53" s="63"/>
      <c r="F53" s="64"/>
      <c r="G53" s="65"/>
      <c r="H53" s="66" t="s">
        <v>9</v>
      </c>
      <c r="I53" s="67" t="e">
        <f>2.8/(I50/250)^3</f>
        <v>#DIV/0!</v>
      </c>
      <c r="J53" s="67" t="e">
        <f aca="true" t="shared" si="14" ref="J53:P53">2.8/(J50/250)^3</f>
        <v>#DIV/0!</v>
      </c>
      <c r="K53" s="67" t="e">
        <f t="shared" si="14"/>
        <v>#DIV/0!</v>
      </c>
      <c r="L53" s="67" t="e">
        <f t="shared" si="14"/>
        <v>#DIV/0!</v>
      </c>
      <c r="M53" s="67" t="e">
        <f t="shared" si="14"/>
        <v>#DIV/0!</v>
      </c>
      <c r="N53" s="67" t="e">
        <f t="shared" si="14"/>
        <v>#DIV/0!</v>
      </c>
      <c r="O53" s="67" t="e">
        <f t="shared" si="14"/>
        <v>#DIV/0!</v>
      </c>
      <c r="P53" s="67" t="e">
        <f t="shared" si="14"/>
        <v>#DIV/0!</v>
      </c>
      <c r="Q53" s="74"/>
    </row>
    <row r="54" spans="1:17" s="49" customFormat="1" ht="18" customHeight="1" thickTop="1">
      <c r="A54" s="40"/>
      <c r="B54" s="41"/>
      <c r="C54" s="5"/>
      <c r="D54" s="2" t="e">
        <f>VLOOKUP(C54,$C$1:$E$12,3,FALSE)/(P54*24*60*60)</f>
        <v>#N/A</v>
      </c>
      <c r="E54" s="42"/>
      <c r="F54" s="43"/>
      <c r="G54" s="44"/>
      <c r="H54" s="45" t="s">
        <v>5</v>
      </c>
      <c r="I54" s="46">
        <f>I55/86400</f>
        <v>0</v>
      </c>
      <c r="J54" s="46">
        <f>(I55+J55)/86400</f>
        <v>0</v>
      </c>
      <c r="K54" s="46">
        <f>(I55+J55+K55)/86400</f>
        <v>0</v>
      </c>
      <c r="L54" s="46">
        <f>(I55+J55+K55+L55)/86400</f>
        <v>0</v>
      </c>
      <c r="M54" s="46">
        <f>(I55+J55+K55+L55+M55)/86400</f>
        <v>0</v>
      </c>
      <c r="N54" s="46">
        <f>(I55+J55+K55+L55+M55+N55)/86400</f>
        <v>0</v>
      </c>
      <c r="O54" s="46">
        <f>(I55+J55+K55+L55+M55+N55+O55)/86400</f>
        <v>0</v>
      </c>
      <c r="P54" s="47">
        <f>(I55+J55+K55+L55+M55+N55+O55+P55)/86400</f>
        <v>0</v>
      </c>
      <c r="Q54" s="70"/>
    </row>
    <row r="55" spans="1:17" s="49" customFormat="1" ht="18" customHeight="1">
      <c r="A55" s="50"/>
      <c r="B55" s="51"/>
      <c r="C55" s="6"/>
      <c r="D55" s="3"/>
      <c r="E55" s="52"/>
      <c r="F55" s="53"/>
      <c r="G55" s="54"/>
      <c r="H55" s="55" t="s">
        <v>13</v>
      </c>
      <c r="I55" s="56"/>
      <c r="J55" s="56"/>
      <c r="K55" s="56"/>
      <c r="L55" s="56"/>
      <c r="M55" s="56"/>
      <c r="N55" s="56"/>
      <c r="O55" s="56"/>
      <c r="P55" s="56"/>
      <c r="Q55" s="73"/>
    </row>
    <row r="56" spans="1:17" s="49" customFormat="1" ht="18" customHeight="1">
      <c r="A56" s="50"/>
      <c r="B56" s="51"/>
      <c r="C56" s="6"/>
      <c r="D56" s="3"/>
      <c r="E56" s="52"/>
      <c r="F56" s="53"/>
      <c r="G56" s="57"/>
      <c r="H56" s="58" t="s">
        <v>11</v>
      </c>
      <c r="I56" s="59">
        <f aca="true" t="shared" si="15" ref="I56:P56">I55*2/86400</f>
        <v>0</v>
      </c>
      <c r="J56" s="59">
        <f t="shared" si="15"/>
        <v>0</v>
      </c>
      <c r="K56" s="59">
        <f t="shared" si="15"/>
        <v>0</v>
      </c>
      <c r="L56" s="59">
        <f t="shared" si="15"/>
        <v>0</v>
      </c>
      <c r="M56" s="59">
        <f t="shared" si="15"/>
        <v>0</v>
      </c>
      <c r="N56" s="59">
        <f t="shared" si="15"/>
        <v>0</v>
      </c>
      <c r="O56" s="59">
        <f t="shared" si="15"/>
        <v>0</v>
      </c>
      <c r="P56" s="59">
        <f t="shared" si="15"/>
        <v>0</v>
      </c>
      <c r="Q56" s="73"/>
    </row>
    <row r="57" spans="1:17" s="49" customFormat="1" ht="18" customHeight="1">
      <c r="A57" s="50"/>
      <c r="B57" s="51"/>
      <c r="C57" s="6"/>
      <c r="D57" s="3"/>
      <c r="E57" s="52"/>
      <c r="F57" s="53"/>
      <c r="G57" s="57"/>
      <c r="H57" s="58" t="s">
        <v>8</v>
      </c>
      <c r="I57" s="60"/>
      <c r="J57" s="60"/>
      <c r="K57" s="60"/>
      <c r="L57" s="60"/>
      <c r="M57" s="60"/>
      <c r="N57" s="60"/>
      <c r="O57" s="60"/>
      <c r="P57" s="60"/>
      <c r="Q57" s="73"/>
    </row>
    <row r="58" spans="1:17" s="49" customFormat="1" ht="18" customHeight="1" thickBot="1">
      <c r="A58" s="61"/>
      <c r="B58" s="62"/>
      <c r="C58" s="7"/>
      <c r="D58" s="4"/>
      <c r="E58" s="63"/>
      <c r="F58" s="64"/>
      <c r="G58" s="65"/>
      <c r="H58" s="66" t="s">
        <v>9</v>
      </c>
      <c r="I58" s="67" t="e">
        <f>2.8/(I55/250)^3</f>
        <v>#DIV/0!</v>
      </c>
      <c r="J58" s="67" t="e">
        <f aca="true" t="shared" si="16" ref="J58:P58">2.8/(J55/250)^3</f>
        <v>#DIV/0!</v>
      </c>
      <c r="K58" s="67" t="e">
        <f t="shared" si="16"/>
        <v>#DIV/0!</v>
      </c>
      <c r="L58" s="67" t="e">
        <f t="shared" si="16"/>
        <v>#DIV/0!</v>
      </c>
      <c r="M58" s="67" t="e">
        <f t="shared" si="16"/>
        <v>#DIV/0!</v>
      </c>
      <c r="N58" s="67" t="e">
        <f t="shared" si="16"/>
        <v>#DIV/0!</v>
      </c>
      <c r="O58" s="67" t="e">
        <f t="shared" si="16"/>
        <v>#DIV/0!</v>
      </c>
      <c r="P58" s="67" t="e">
        <f t="shared" si="16"/>
        <v>#DIV/0!</v>
      </c>
      <c r="Q58" s="74"/>
    </row>
    <row r="59" spans="1:17" s="49" customFormat="1" ht="18" customHeight="1" thickTop="1">
      <c r="A59" s="40"/>
      <c r="B59" s="41"/>
      <c r="C59" s="5"/>
      <c r="D59" s="2" t="e">
        <f>VLOOKUP(C59,$C$1:$E$12,3,FALSE)/(P59*24*60*60)</f>
        <v>#N/A</v>
      </c>
      <c r="E59" s="42"/>
      <c r="F59" s="43"/>
      <c r="G59" s="44"/>
      <c r="H59" s="45" t="s">
        <v>5</v>
      </c>
      <c r="I59" s="46">
        <f>I60/86400</f>
        <v>0</v>
      </c>
      <c r="J59" s="46">
        <f>(I60+J60)/86400</f>
        <v>0</v>
      </c>
      <c r="K59" s="46">
        <f>(I60+J60+K60)/86400</f>
        <v>0</v>
      </c>
      <c r="L59" s="46">
        <f>(I60+J60+K60+L60)/86400</f>
        <v>0</v>
      </c>
      <c r="M59" s="46">
        <f>(I60+J60+K60+L60+M60)/86400</f>
        <v>0</v>
      </c>
      <c r="N59" s="46">
        <f>(I60+J60+K60+L60+M60+N60)/86400</f>
        <v>0</v>
      </c>
      <c r="O59" s="46">
        <f>(I60+J60+K60+L60+M60+N60+O60)/86400</f>
        <v>0</v>
      </c>
      <c r="P59" s="47">
        <f>(I60+J60+K60+L60+M60+N60+O60+P60)/86400</f>
        <v>0</v>
      </c>
      <c r="Q59" s="70"/>
    </row>
    <row r="60" spans="1:17" s="49" customFormat="1" ht="18" customHeight="1">
      <c r="A60" s="50"/>
      <c r="B60" s="51"/>
      <c r="C60" s="6"/>
      <c r="D60" s="3"/>
      <c r="E60" s="52"/>
      <c r="F60" s="53"/>
      <c r="G60" s="54"/>
      <c r="H60" s="55" t="s">
        <v>13</v>
      </c>
      <c r="I60" s="56"/>
      <c r="J60" s="56"/>
      <c r="K60" s="56"/>
      <c r="L60" s="56"/>
      <c r="M60" s="56"/>
      <c r="N60" s="56"/>
      <c r="O60" s="56"/>
      <c r="P60" s="56"/>
      <c r="Q60" s="73"/>
    </row>
    <row r="61" spans="1:17" s="49" customFormat="1" ht="18" customHeight="1">
      <c r="A61" s="50"/>
      <c r="B61" s="51"/>
      <c r="C61" s="6"/>
      <c r="D61" s="3"/>
      <c r="E61" s="52"/>
      <c r="F61" s="53"/>
      <c r="G61" s="57"/>
      <c r="H61" s="58" t="s">
        <v>11</v>
      </c>
      <c r="I61" s="59">
        <f aca="true" t="shared" si="17" ref="I61:P61">I60*2/86400</f>
        <v>0</v>
      </c>
      <c r="J61" s="59">
        <f t="shared" si="17"/>
        <v>0</v>
      </c>
      <c r="K61" s="59">
        <f t="shared" si="17"/>
        <v>0</v>
      </c>
      <c r="L61" s="59">
        <f t="shared" si="17"/>
        <v>0</v>
      </c>
      <c r="M61" s="59">
        <f t="shared" si="17"/>
        <v>0</v>
      </c>
      <c r="N61" s="59">
        <f t="shared" si="17"/>
        <v>0</v>
      </c>
      <c r="O61" s="59">
        <f t="shared" si="17"/>
        <v>0</v>
      </c>
      <c r="P61" s="59">
        <f t="shared" si="17"/>
        <v>0</v>
      </c>
      <c r="Q61" s="73"/>
    </row>
    <row r="62" spans="1:17" s="49" customFormat="1" ht="18" customHeight="1">
      <c r="A62" s="50"/>
      <c r="B62" s="51"/>
      <c r="C62" s="6"/>
      <c r="D62" s="3"/>
      <c r="E62" s="52"/>
      <c r="F62" s="53"/>
      <c r="G62" s="57"/>
      <c r="H62" s="58" t="s">
        <v>8</v>
      </c>
      <c r="I62" s="60"/>
      <c r="J62" s="60"/>
      <c r="K62" s="60"/>
      <c r="L62" s="60"/>
      <c r="M62" s="60"/>
      <c r="N62" s="60"/>
      <c r="O62" s="60"/>
      <c r="P62" s="60"/>
      <c r="Q62" s="73"/>
    </row>
    <row r="63" spans="1:17" s="49" customFormat="1" ht="18" customHeight="1" thickBot="1">
      <c r="A63" s="61"/>
      <c r="B63" s="62"/>
      <c r="C63" s="7"/>
      <c r="D63" s="4"/>
      <c r="E63" s="63"/>
      <c r="F63" s="64"/>
      <c r="G63" s="65"/>
      <c r="H63" s="66" t="s">
        <v>9</v>
      </c>
      <c r="I63" s="67" t="e">
        <f>2.8/(I60/250)^3</f>
        <v>#DIV/0!</v>
      </c>
      <c r="J63" s="67" t="e">
        <f aca="true" t="shared" si="18" ref="J63:P63">2.8/(J60/250)^3</f>
        <v>#DIV/0!</v>
      </c>
      <c r="K63" s="67" t="e">
        <f t="shared" si="18"/>
        <v>#DIV/0!</v>
      </c>
      <c r="L63" s="67" t="e">
        <f t="shared" si="18"/>
        <v>#DIV/0!</v>
      </c>
      <c r="M63" s="67" t="e">
        <f t="shared" si="18"/>
        <v>#DIV/0!</v>
      </c>
      <c r="N63" s="67" t="e">
        <f t="shared" si="18"/>
        <v>#DIV/0!</v>
      </c>
      <c r="O63" s="67" t="e">
        <f t="shared" si="18"/>
        <v>#DIV/0!</v>
      </c>
      <c r="P63" s="67" t="e">
        <f t="shared" si="18"/>
        <v>#DIV/0!</v>
      </c>
      <c r="Q63" s="74"/>
    </row>
    <row r="64" spans="1:17" s="49" customFormat="1" ht="18" customHeight="1" thickTop="1">
      <c r="A64" s="40"/>
      <c r="B64" s="41"/>
      <c r="C64" s="5"/>
      <c r="D64" s="2" t="e">
        <f>VLOOKUP(C64,$C$1:$E$12,3,FALSE)/(P64*24*60*60)</f>
        <v>#N/A</v>
      </c>
      <c r="E64" s="42"/>
      <c r="F64" s="43"/>
      <c r="G64" s="44"/>
      <c r="H64" s="45" t="s">
        <v>5</v>
      </c>
      <c r="I64" s="46">
        <f>I65/86400</f>
        <v>0</v>
      </c>
      <c r="J64" s="46">
        <f>(I65+J65)/86400</f>
        <v>0</v>
      </c>
      <c r="K64" s="46">
        <f>(I65+J65+K65)/86400</f>
        <v>0</v>
      </c>
      <c r="L64" s="46">
        <f>(I65+J65+K65+L65)/86400</f>
        <v>0</v>
      </c>
      <c r="M64" s="46">
        <f>(I65+J65+K65+L65+M65)/86400</f>
        <v>0</v>
      </c>
      <c r="N64" s="46">
        <f>(I65+J65+K65+L65+M65+N65)/86400</f>
        <v>0</v>
      </c>
      <c r="O64" s="46">
        <f>(I65+J65+K65+L65+M65+N65+O65)/86400</f>
        <v>0</v>
      </c>
      <c r="P64" s="47">
        <f>(I65+J65+K65+L65+M65+N65+O65+P65)/86400</f>
        <v>0</v>
      </c>
      <c r="Q64" s="70"/>
    </row>
    <row r="65" spans="1:17" s="49" customFormat="1" ht="18" customHeight="1">
      <c r="A65" s="50"/>
      <c r="B65" s="51"/>
      <c r="C65" s="6"/>
      <c r="D65" s="3"/>
      <c r="E65" s="52"/>
      <c r="F65" s="53"/>
      <c r="G65" s="54"/>
      <c r="H65" s="55" t="s">
        <v>13</v>
      </c>
      <c r="I65" s="56"/>
      <c r="J65" s="56"/>
      <c r="K65" s="56"/>
      <c r="L65" s="56"/>
      <c r="M65" s="56"/>
      <c r="N65" s="56"/>
      <c r="O65" s="56"/>
      <c r="P65" s="56"/>
      <c r="Q65" s="73"/>
    </row>
    <row r="66" spans="1:17" s="49" customFormat="1" ht="18" customHeight="1">
      <c r="A66" s="50"/>
      <c r="B66" s="51"/>
      <c r="C66" s="6"/>
      <c r="D66" s="3"/>
      <c r="E66" s="52"/>
      <c r="F66" s="53"/>
      <c r="G66" s="57"/>
      <c r="H66" s="58" t="s">
        <v>11</v>
      </c>
      <c r="I66" s="59">
        <f aca="true" t="shared" si="19" ref="I66:P66">I65*2/86400</f>
        <v>0</v>
      </c>
      <c r="J66" s="59">
        <f t="shared" si="19"/>
        <v>0</v>
      </c>
      <c r="K66" s="59">
        <f t="shared" si="19"/>
        <v>0</v>
      </c>
      <c r="L66" s="59">
        <f t="shared" si="19"/>
        <v>0</v>
      </c>
      <c r="M66" s="59">
        <f t="shared" si="19"/>
        <v>0</v>
      </c>
      <c r="N66" s="59">
        <f t="shared" si="19"/>
        <v>0</v>
      </c>
      <c r="O66" s="59">
        <f t="shared" si="19"/>
        <v>0</v>
      </c>
      <c r="P66" s="59">
        <f t="shared" si="19"/>
        <v>0</v>
      </c>
      <c r="Q66" s="73"/>
    </row>
    <row r="67" spans="1:17" s="49" customFormat="1" ht="18" customHeight="1">
      <c r="A67" s="50"/>
      <c r="B67" s="51"/>
      <c r="C67" s="6"/>
      <c r="D67" s="3"/>
      <c r="E67" s="52"/>
      <c r="F67" s="53"/>
      <c r="G67" s="57"/>
      <c r="H67" s="58" t="s">
        <v>8</v>
      </c>
      <c r="I67" s="60"/>
      <c r="J67" s="60"/>
      <c r="K67" s="60"/>
      <c r="L67" s="60"/>
      <c r="M67" s="60"/>
      <c r="N67" s="60"/>
      <c r="O67" s="60"/>
      <c r="P67" s="60"/>
      <c r="Q67" s="73"/>
    </row>
    <row r="68" spans="1:17" s="49" customFormat="1" ht="18" customHeight="1" thickBot="1">
      <c r="A68" s="61"/>
      <c r="B68" s="62"/>
      <c r="C68" s="7"/>
      <c r="D68" s="4"/>
      <c r="E68" s="63"/>
      <c r="F68" s="64"/>
      <c r="G68" s="65"/>
      <c r="H68" s="66" t="s">
        <v>9</v>
      </c>
      <c r="I68" s="67" t="e">
        <f>2.8/(I65/250)^3</f>
        <v>#DIV/0!</v>
      </c>
      <c r="J68" s="67" t="e">
        <f aca="true" t="shared" si="20" ref="J68:P68">2.8/(J65/250)^3</f>
        <v>#DIV/0!</v>
      </c>
      <c r="K68" s="67" t="e">
        <f t="shared" si="20"/>
        <v>#DIV/0!</v>
      </c>
      <c r="L68" s="67" t="e">
        <f t="shared" si="20"/>
        <v>#DIV/0!</v>
      </c>
      <c r="M68" s="67" t="e">
        <f t="shared" si="20"/>
        <v>#DIV/0!</v>
      </c>
      <c r="N68" s="67" t="e">
        <f t="shared" si="20"/>
        <v>#DIV/0!</v>
      </c>
      <c r="O68" s="67" t="e">
        <f t="shared" si="20"/>
        <v>#DIV/0!</v>
      </c>
      <c r="P68" s="67" t="e">
        <f t="shared" si="20"/>
        <v>#DIV/0!</v>
      </c>
      <c r="Q68" s="74"/>
    </row>
    <row r="69" spans="1:17" s="49" customFormat="1" ht="18" customHeight="1" thickTop="1">
      <c r="A69" s="40"/>
      <c r="B69" s="41"/>
      <c r="C69" s="5"/>
      <c r="D69" s="2" t="e">
        <f>VLOOKUP(C69,$C$1:$E$12,3,FALSE)/(P69*24*60*60)</f>
        <v>#N/A</v>
      </c>
      <c r="E69" s="42"/>
      <c r="F69" s="43"/>
      <c r="G69" s="44"/>
      <c r="H69" s="45" t="s">
        <v>5</v>
      </c>
      <c r="I69" s="46">
        <f>I70/86400</f>
        <v>0</v>
      </c>
      <c r="J69" s="46">
        <f>(I70+J70)/86400</f>
        <v>0</v>
      </c>
      <c r="K69" s="46">
        <f>(I70+J70+K70)/86400</f>
        <v>0</v>
      </c>
      <c r="L69" s="46">
        <f>(I70+J70+K70+L70)/86400</f>
        <v>0</v>
      </c>
      <c r="M69" s="46">
        <f>(I70+J70+K70+L70+M70)/86400</f>
        <v>0</v>
      </c>
      <c r="N69" s="46">
        <f>(I70+J70+K70+L70+M70+N70)/86400</f>
        <v>0</v>
      </c>
      <c r="O69" s="46">
        <f>(I70+J70+K70+L70+M70+N70+O70)/86400</f>
        <v>0</v>
      </c>
      <c r="P69" s="47">
        <f>(I70+J70+K70+L70+M70+N70+O70+P70)/86400</f>
        <v>0</v>
      </c>
      <c r="Q69" s="70"/>
    </row>
    <row r="70" spans="1:17" s="49" customFormat="1" ht="18" customHeight="1">
      <c r="A70" s="50"/>
      <c r="B70" s="51"/>
      <c r="C70" s="6"/>
      <c r="D70" s="3"/>
      <c r="E70" s="52"/>
      <c r="F70" s="53"/>
      <c r="G70" s="54"/>
      <c r="H70" s="55" t="s">
        <v>13</v>
      </c>
      <c r="I70" s="56"/>
      <c r="J70" s="56"/>
      <c r="K70" s="56"/>
      <c r="L70" s="56"/>
      <c r="M70" s="56"/>
      <c r="N70" s="56"/>
      <c r="O70" s="56"/>
      <c r="P70" s="56"/>
      <c r="Q70" s="73"/>
    </row>
    <row r="71" spans="1:17" s="49" customFormat="1" ht="18" customHeight="1">
      <c r="A71" s="50"/>
      <c r="B71" s="51"/>
      <c r="C71" s="6"/>
      <c r="D71" s="3"/>
      <c r="E71" s="52"/>
      <c r="F71" s="53"/>
      <c r="G71" s="57"/>
      <c r="H71" s="58" t="s">
        <v>11</v>
      </c>
      <c r="I71" s="59">
        <f aca="true" t="shared" si="21" ref="I71:P71">I70*2/86400</f>
        <v>0</v>
      </c>
      <c r="J71" s="59">
        <f t="shared" si="21"/>
        <v>0</v>
      </c>
      <c r="K71" s="59">
        <f t="shared" si="21"/>
        <v>0</v>
      </c>
      <c r="L71" s="59">
        <f t="shared" si="21"/>
        <v>0</v>
      </c>
      <c r="M71" s="59">
        <f t="shared" si="21"/>
        <v>0</v>
      </c>
      <c r="N71" s="59">
        <f t="shared" si="21"/>
        <v>0</v>
      </c>
      <c r="O71" s="59">
        <f t="shared" si="21"/>
        <v>0</v>
      </c>
      <c r="P71" s="59">
        <f t="shared" si="21"/>
        <v>0</v>
      </c>
      <c r="Q71" s="73"/>
    </row>
    <row r="72" spans="1:17" s="49" customFormat="1" ht="18" customHeight="1">
      <c r="A72" s="50"/>
      <c r="B72" s="51"/>
      <c r="C72" s="6"/>
      <c r="D72" s="3"/>
      <c r="E72" s="52"/>
      <c r="F72" s="53"/>
      <c r="G72" s="57"/>
      <c r="H72" s="58" t="s">
        <v>8</v>
      </c>
      <c r="I72" s="60"/>
      <c r="J72" s="60"/>
      <c r="K72" s="60"/>
      <c r="L72" s="60"/>
      <c r="M72" s="60"/>
      <c r="N72" s="60"/>
      <c r="O72" s="60"/>
      <c r="P72" s="60"/>
      <c r="Q72" s="73"/>
    </row>
    <row r="73" spans="1:17" s="49" customFormat="1" ht="18" customHeight="1" thickBot="1">
      <c r="A73" s="61"/>
      <c r="B73" s="62"/>
      <c r="C73" s="7"/>
      <c r="D73" s="4"/>
      <c r="E73" s="63"/>
      <c r="F73" s="64"/>
      <c r="G73" s="65"/>
      <c r="H73" s="66" t="s">
        <v>9</v>
      </c>
      <c r="I73" s="67" t="e">
        <f>2.8/(I70/250)^3</f>
        <v>#DIV/0!</v>
      </c>
      <c r="J73" s="67" t="e">
        <f aca="true" t="shared" si="22" ref="J73:P73">2.8/(J70/250)^3</f>
        <v>#DIV/0!</v>
      </c>
      <c r="K73" s="67" t="e">
        <f t="shared" si="22"/>
        <v>#DIV/0!</v>
      </c>
      <c r="L73" s="67" t="e">
        <f t="shared" si="22"/>
        <v>#DIV/0!</v>
      </c>
      <c r="M73" s="67" t="e">
        <f t="shared" si="22"/>
        <v>#DIV/0!</v>
      </c>
      <c r="N73" s="67" t="e">
        <f t="shared" si="22"/>
        <v>#DIV/0!</v>
      </c>
      <c r="O73" s="67" t="e">
        <f t="shared" si="22"/>
        <v>#DIV/0!</v>
      </c>
      <c r="P73" s="67" t="e">
        <f t="shared" si="22"/>
        <v>#DIV/0!</v>
      </c>
      <c r="Q73" s="74"/>
    </row>
    <row r="74" spans="1:17" s="49" customFormat="1" ht="18" customHeight="1" thickTop="1">
      <c r="A74" s="40"/>
      <c r="B74" s="41"/>
      <c r="C74" s="5"/>
      <c r="D74" s="2" t="e">
        <f>VLOOKUP(C74,$C$1:$E$12,3,FALSE)/(P74*24*60*60)</f>
        <v>#N/A</v>
      </c>
      <c r="E74" s="42"/>
      <c r="F74" s="43"/>
      <c r="G74" s="44"/>
      <c r="H74" s="45" t="s">
        <v>5</v>
      </c>
      <c r="I74" s="46">
        <f>I75/86400</f>
        <v>0</v>
      </c>
      <c r="J74" s="46">
        <f>(I75+J75)/86400</f>
        <v>0</v>
      </c>
      <c r="K74" s="46">
        <f>(I75+J75+K75)/86400</f>
        <v>0</v>
      </c>
      <c r="L74" s="46">
        <f>(I75+J75+K75+L75)/86400</f>
        <v>0</v>
      </c>
      <c r="M74" s="46">
        <f>(I75+J75+K75+L75+M75)/86400</f>
        <v>0</v>
      </c>
      <c r="N74" s="46">
        <f>(I75+J75+K75+L75+M75+N75)/86400</f>
        <v>0</v>
      </c>
      <c r="O74" s="46">
        <f>(I75+J75+K75+L75+M75+N75+O75)/86400</f>
        <v>0</v>
      </c>
      <c r="P74" s="47">
        <f>(I75+J75+K75+L75+M75+N75+O75+P75)/86400</f>
        <v>0</v>
      </c>
      <c r="Q74" s="70"/>
    </row>
    <row r="75" spans="1:17" s="49" customFormat="1" ht="18" customHeight="1">
      <c r="A75" s="50"/>
      <c r="B75" s="51"/>
      <c r="C75" s="6"/>
      <c r="D75" s="3"/>
      <c r="E75" s="52"/>
      <c r="F75" s="53"/>
      <c r="G75" s="54"/>
      <c r="H75" s="55" t="s">
        <v>13</v>
      </c>
      <c r="I75" s="56"/>
      <c r="J75" s="56"/>
      <c r="K75" s="56"/>
      <c r="L75" s="56"/>
      <c r="M75" s="56"/>
      <c r="N75" s="56"/>
      <c r="O75" s="56"/>
      <c r="P75" s="56"/>
      <c r="Q75" s="73"/>
    </row>
    <row r="76" spans="1:17" s="49" customFormat="1" ht="18" customHeight="1">
      <c r="A76" s="50"/>
      <c r="B76" s="51"/>
      <c r="C76" s="6"/>
      <c r="D76" s="3"/>
      <c r="E76" s="52"/>
      <c r="F76" s="53"/>
      <c r="G76" s="57"/>
      <c r="H76" s="58" t="s">
        <v>11</v>
      </c>
      <c r="I76" s="59">
        <f aca="true" t="shared" si="23" ref="I76:P76">I75*2/86400</f>
        <v>0</v>
      </c>
      <c r="J76" s="59">
        <f t="shared" si="23"/>
        <v>0</v>
      </c>
      <c r="K76" s="59">
        <f t="shared" si="23"/>
        <v>0</v>
      </c>
      <c r="L76" s="59">
        <f t="shared" si="23"/>
        <v>0</v>
      </c>
      <c r="M76" s="59">
        <f t="shared" si="23"/>
        <v>0</v>
      </c>
      <c r="N76" s="59">
        <f t="shared" si="23"/>
        <v>0</v>
      </c>
      <c r="O76" s="59">
        <f t="shared" si="23"/>
        <v>0</v>
      </c>
      <c r="P76" s="59">
        <f t="shared" si="23"/>
        <v>0</v>
      </c>
      <c r="Q76" s="73"/>
    </row>
    <row r="77" spans="1:17" s="49" customFormat="1" ht="18" customHeight="1">
      <c r="A77" s="50"/>
      <c r="B77" s="51"/>
      <c r="C77" s="6"/>
      <c r="D77" s="3"/>
      <c r="E77" s="52"/>
      <c r="F77" s="53"/>
      <c r="G77" s="57"/>
      <c r="H77" s="58" t="s">
        <v>8</v>
      </c>
      <c r="I77" s="60"/>
      <c r="J77" s="60"/>
      <c r="K77" s="60"/>
      <c r="L77" s="60"/>
      <c r="M77" s="60"/>
      <c r="N77" s="60"/>
      <c r="O77" s="60"/>
      <c r="P77" s="60"/>
      <c r="Q77" s="73"/>
    </row>
    <row r="78" spans="1:17" s="49" customFormat="1" ht="18" customHeight="1" thickBot="1">
      <c r="A78" s="61"/>
      <c r="B78" s="62"/>
      <c r="C78" s="7"/>
      <c r="D78" s="4"/>
      <c r="E78" s="63"/>
      <c r="F78" s="64"/>
      <c r="G78" s="65"/>
      <c r="H78" s="66" t="s">
        <v>9</v>
      </c>
      <c r="I78" s="67" t="e">
        <f>2.8/(I75/250)^3</f>
        <v>#DIV/0!</v>
      </c>
      <c r="J78" s="67" t="e">
        <f aca="true" t="shared" si="24" ref="J78:P78">2.8/(J75/250)^3</f>
        <v>#DIV/0!</v>
      </c>
      <c r="K78" s="67" t="e">
        <f t="shared" si="24"/>
        <v>#DIV/0!</v>
      </c>
      <c r="L78" s="67" t="e">
        <f t="shared" si="24"/>
        <v>#DIV/0!</v>
      </c>
      <c r="M78" s="67" t="e">
        <f t="shared" si="24"/>
        <v>#DIV/0!</v>
      </c>
      <c r="N78" s="67" t="e">
        <f t="shared" si="24"/>
        <v>#DIV/0!</v>
      </c>
      <c r="O78" s="67" t="e">
        <f t="shared" si="24"/>
        <v>#DIV/0!</v>
      </c>
      <c r="P78" s="67" t="e">
        <f t="shared" si="24"/>
        <v>#DIV/0!</v>
      </c>
      <c r="Q78" s="74"/>
    </row>
    <row r="79" spans="1:17" s="49" customFormat="1" ht="18" customHeight="1" thickTop="1">
      <c r="A79" s="40"/>
      <c r="B79" s="41"/>
      <c r="C79" s="5"/>
      <c r="D79" s="2" t="e">
        <f>VLOOKUP(C79,$C$1:$E$12,3,FALSE)/(P79*24*60*60)</f>
        <v>#N/A</v>
      </c>
      <c r="E79" s="42"/>
      <c r="F79" s="43"/>
      <c r="G79" s="44"/>
      <c r="H79" s="45" t="s">
        <v>5</v>
      </c>
      <c r="I79" s="46">
        <f>I80/86400</f>
        <v>0</v>
      </c>
      <c r="J79" s="46">
        <f>(I80+J80)/86400</f>
        <v>0</v>
      </c>
      <c r="K79" s="46">
        <f>(I80+J80+K80)/86400</f>
        <v>0</v>
      </c>
      <c r="L79" s="46">
        <f>(I80+J80+K80+L80)/86400</f>
        <v>0</v>
      </c>
      <c r="M79" s="46">
        <f>(I80+J80+K80+L80+M80)/86400</f>
        <v>0</v>
      </c>
      <c r="N79" s="46">
        <f>(I80+J80+K80+L80+M80+N80)/86400</f>
        <v>0</v>
      </c>
      <c r="O79" s="46">
        <f>(I80+J80+K80+L80+M80+N80+O80)/86400</f>
        <v>0</v>
      </c>
      <c r="P79" s="47">
        <f>(I80+J80+K80+L80+M80+N80+O80+P80)/86400</f>
        <v>0</v>
      </c>
      <c r="Q79" s="70"/>
    </row>
    <row r="80" spans="1:17" s="49" customFormat="1" ht="18" customHeight="1">
      <c r="A80" s="50"/>
      <c r="B80" s="51"/>
      <c r="C80" s="6"/>
      <c r="D80" s="3"/>
      <c r="E80" s="52"/>
      <c r="F80" s="53"/>
      <c r="G80" s="54"/>
      <c r="H80" s="55" t="s">
        <v>13</v>
      </c>
      <c r="I80" s="56"/>
      <c r="J80" s="56"/>
      <c r="K80" s="56"/>
      <c r="L80" s="56"/>
      <c r="M80" s="56"/>
      <c r="N80" s="56"/>
      <c r="O80" s="56"/>
      <c r="P80" s="56"/>
      <c r="Q80" s="73"/>
    </row>
    <row r="81" spans="1:17" s="49" customFormat="1" ht="18" customHeight="1">
      <c r="A81" s="50"/>
      <c r="B81" s="51"/>
      <c r="C81" s="6"/>
      <c r="D81" s="3"/>
      <c r="E81" s="52"/>
      <c r="F81" s="53"/>
      <c r="G81" s="57"/>
      <c r="H81" s="58" t="s">
        <v>11</v>
      </c>
      <c r="I81" s="59">
        <f aca="true" t="shared" si="25" ref="I81:P81">I80*2/86400</f>
        <v>0</v>
      </c>
      <c r="J81" s="59">
        <f t="shared" si="25"/>
        <v>0</v>
      </c>
      <c r="K81" s="59">
        <f t="shared" si="25"/>
        <v>0</v>
      </c>
      <c r="L81" s="59">
        <f t="shared" si="25"/>
        <v>0</v>
      </c>
      <c r="M81" s="59">
        <f t="shared" si="25"/>
        <v>0</v>
      </c>
      <c r="N81" s="59">
        <f t="shared" si="25"/>
        <v>0</v>
      </c>
      <c r="O81" s="59">
        <f t="shared" si="25"/>
        <v>0</v>
      </c>
      <c r="P81" s="59">
        <f t="shared" si="25"/>
        <v>0</v>
      </c>
      <c r="Q81" s="73"/>
    </row>
    <row r="82" spans="1:17" s="49" customFormat="1" ht="18" customHeight="1">
      <c r="A82" s="50"/>
      <c r="B82" s="51"/>
      <c r="C82" s="6"/>
      <c r="D82" s="3"/>
      <c r="E82" s="52"/>
      <c r="F82" s="53"/>
      <c r="G82" s="57"/>
      <c r="H82" s="58" t="s">
        <v>8</v>
      </c>
      <c r="I82" s="60"/>
      <c r="J82" s="60"/>
      <c r="K82" s="60"/>
      <c r="L82" s="60"/>
      <c r="M82" s="60"/>
      <c r="N82" s="60"/>
      <c r="O82" s="60"/>
      <c r="P82" s="60"/>
      <c r="Q82" s="73"/>
    </row>
    <row r="83" spans="1:17" s="49" customFormat="1" ht="18" customHeight="1" thickBot="1">
      <c r="A83" s="61"/>
      <c r="B83" s="62"/>
      <c r="C83" s="7"/>
      <c r="D83" s="4"/>
      <c r="E83" s="63"/>
      <c r="F83" s="64"/>
      <c r="G83" s="65"/>
      <c r="H83" s="66" t="s">
        <v>9</v>
      </c>
      <c r="I83" s="67" t="e">
        <f>2.8/(I80/250)^3</f>
        <v>#DIV/0!</v>
      </c>
      <c r="J83" s="67" t="e">
        <f aca="true" t="shared" si="26" ref="J83:P83">2.8/(J80/250)^3</f>
        <v>#DIV/0!</v>
      </c>
      <c r="K83" s="67" t="e">
        <f t="shared" si="26"/>
        <v>#DIV/0!</v>
      </c>
      <c r="L83" s="67" t="e">
        <f t="shared" si="26"/>
        <v>#DIV/0!</v>
      </c>
      <c r="M83" s="67" t="e">
        <f t="shared" si="26"/>
        <v>#DIV/0!</v>
      </c>
      <c r="N83" s="67" t="e">
        <f t="shared" si="26"/>
        <v>#DIV/0!</v>
      </c>
      <c r="O83" s="67" t="e">
        <f t="shared" si="26"/>
        <v>#DIV/0!</v>
      </c>
      <c r="P83" s="67" t="e">
        <f t="shared" si="26"/>
        <v>#DIV/0!</v>
      </c>
      <c r="Q83" s="74"/>
    </row>
    <row r="84" spans="1:17" s="49" customFormat="1" ht="18" customHeight="1" thickTop="1">
      <c r="A84" s="40"/>
      <c r="B84" s="41"/>
      <c r="C84" s="5"/>
      <c r="D84" s="2" t="e">
        <f>VLOOKUP(C84,$C$1:$E$12,3,FALSE)/(P84*24*60*60)</f>
        <v>#N/A</v>
      </c>
      <c r="E84" s="42"/>
      <c r="F84" s="43"/>
      <c r="G84" s="44"/>
      <c r="H84" s="45" t="s">
        <v>5</v>
      </c>
      <c r="I84" s="46">
        <f>I85/86400</f>
        <v>0</v>
      </c>
      <c r="J84" s="46">
        <f>(I85+J85)/86400</f>
        <v>0</v>
      </c>
      <c r="K84" s="46">
        <f>(I85+J85+K85)/86400</f>
        <v>0</v>
      </c>
      <c r="L84" s="46">
        <f>(I85+J85+K85+L85)/86400</f>
        <v>0</v>
      </c>
      <c r="M84" s="46">
        <f>(I85+J85+K85+L85+M85)/86400</f>
        <v>0</v>
      </c>
      <c r="N84" s="46">
        <f>(I85+J85+K85+L85+M85+N85)/86400</f>
        <v>0</v>
      </c>
      <c r="O84" s="46">
        <f>(I85+J85+K85+L85+M85+N85+O85)/86400</f>
        <v>0</v>
      </c>
      <c r="P84" s="47">
        <f>(I85+J85+K85+L85+M85+N85+O85+P85)/86400</f>
        <v>0</v>
      </c>
      <c r="Q84" s="70"/>
    </row>
    <row r="85" spans="1:17" s="49" customFormat="1" ht="18" customHeight="1">
      <c r="A85" s="50"/>
      <c r="B85" s="51"/>
      <c r="C85" s="6"/>
      <c r="D85" s="3"/>
      <c r="E85" s="52"/>
      <c r="F85" s="53"/>
      <c r="G85" s="54"/>
      <c r="H85" s="55" t="s">
        <v>13</v>
      </c>
      <c r="I85" s="56"/>
      <c r="J85" s="56"/>
      <c r="K85" s="56"/>
      <c r="L85" s="56"/>
      <c r="M85" s="56"/>
      <c r="N85" s="56"/>
      <c r="O85" s="56"/>
      <c r="P85" s="56"/>
      <c r="Q85" s="73"/>
    </row>
    <row r="86" spans="1:17" s="49" customFormat="1" ht="18" customHeight="1">
      <c r="A86" s="50"/>
      <c r="B86" s="51"/>
      <c r="C86" s="6"/>
      <c r="D86" s="3"/>
      <c r="E86" s="52"/>
      <c r="F86" s="53"/>
      <c r="G86" s="57"/>
      <c r="H86" s="58" t="s">
        <v>11</v>
      </c>
      <c r="I86" s="59">
        <f aca="true" t="shared" si="27" ref="I86:P86">I85*2/86400</f>
        <v>0</v>
      </c>
      <c r="J86" s="59">
        <f t="shared" si="27"/>
        <v>0</v>
      </c>
      <c r="K86" s="59">
        <f t="shared" si="27"/>
        <v>0</v>
      </c>
      <c r="L86" s="59">
        <f t="shared" si="27"/>
        <v>0</v>
      </c>
      <c r="M86" s="59">
        <f t="shared" si="27"/>
        <v>0</v>
      </c>
      <c r="N86" s="59">
        <f t="shared" si="27"/>
        <v>0</v>
      </c>
      <c r="O86" s="59">
        <f t="shared" si="27"/>
        <v>0</v>
      </c>
      <c r="P86" s="59">
        <f t="shared" si="27"/>
        <v>0</v>
      </c>
      <c r="Q86" s="73"/>
    </row>
    <row r="87" spans="1:17" s="49" customFormat="1" ht="18" customHeight="1">
      <c r="A87" s="50"/>
      <c r="B87" s="51"/>
      <c r="C87" s="6"/>
      <c r="D87" s="3"/>
      <c r="E87" s="52"/>
      <c r="F87" s="53"/>
      <c r="G87" s="57"/>
      <c r="H87" s="58" t="s">
        <v>8</v>
      </c>
      <c r="I87" s="60"/>
      <c r="J87" s="60"/>
      <c r="K87" s="60"/>
      <c r="L87" s="60"/>
      <c r="M87" s="60"/>
      <c r="N87" s="60"/>
      <c r="O87" s="60"/>
      <c r="P87" s="60"/>
      <c r="Q87" s="73"/>
    </row>
    <row r="88" spans="1:17" s="49" customFormat="1" ht="18" customHeight="1" thickBot="1">
      <c r="A88" s="61"/>
      <c r="B88" s="62"/>
      <c r="C88" s="7"/>
      <c r="D88" s="4"/>
      <c r="E88" s="63"/>
      <c r="F88" s="64"/>
      <c r="G88" s="65"/>
      <c r="H88" s="66" t="s">
        <v>9</v>
      </c>
      <c r="I88" s="67" t="e">
        <f>2.8/(I85/250)^3</f>
        <v>#DIV/0!</v>
      </c>
      <c r="J88" s="67" t="e">
        <f aca="true" t="shared" si="28" ref="J88:P88">2.8/(J85/250)^3</f>
        <v>#DIV/0!</v>
      </c>
      <c r="K88" s="67" t="e">
        <f t="shared" si="28"/>
        <v>#DIV/0!</v>
      </c>
      <c r="L88" s="67" t="e">
        <f t="shared" si="28"/>
        <v>#DIV/0!</v>
      </c>
      <c r="M88" s="67" t="e">
        <f t="shared" si="28"/>
        <v>#DIV/0!</v>
      </c>
      <c r="N88" s="67" t="e">
        <f t="shared" si="28"/>
        <v>#DIV/0!</v>
      </c>
      <c r="O88" s="67" t="e">
        <f t="shared" si="28"/>
        <v>#DIV/0!</v>
      </c>
      <c r="P88" s="67" t="e">
        <f t="shared" si="28"/>
        <v>#DIV/0!</v>
      </c>
      <c r="Q88" s="74"/>
    </row>
    <row r="89" spans="1:17" s="49" customFormat="1" ht="18" customHeight="1" thickTop="1">
      <c r="A89" s="40"/>
      <c r="B89" s="41"/>
      <c r="C89" s="5"/>
      <c r="D89" s="2" t="e">
        <f>VLOOKUP(C89,$C$1:$E$12,3,FALSE)/(P89*24*60*60)</f>
        <v>#N/A</v>
      </c>
      <c r="E89" s="42"/>
      <c r="F89" s="43"/>
      <c r="G89" s="44"/>
      <c r="H89" s="45" t="s">
        <v>5</v>
      </c>
      <c r="I89" s="46">
        <f>I90/86400</f>
        <v>0</v>
      </c>
      <c r="J89" s="46">
        <f>(I90+J90)/86400</f>
        <v>0</v>
      </c>
      <c r="K89" s="46">
        <f>(I90+J90+K90)/86400</f>
        <v>0</v>
      </c>
      <c r="L89" s="46">
        <f>(I90+J90+K90+L90)/86400</f>
        <v>0</v>
      </c>
      <c r="M89" s="46">
        <f>(I90+J90+K90+L90+M90)/86400</f>
        <v>0</v>
      </c>
      <c r="N89" s="46">
        <f>(I90+J90+K90+L90+M90+N90)/86400</f>
        <v>0</v>
      </c>
      <c r="O89" s="46">
        <f>(I90+J90+K90+L90+M90+N90+O90)/86400</f>
        <v>0</v>
      </c>
      <c r="P89" s="47">
        <f>(I90+J90+K90+L90+M90+N90+O90+P90)/86400</f>
        <v>0</v>
      </c>
      <c r="Q89" s="70"/>
    </row>
    <row r="90" spans="1:17" s="49" customFormat="1" ht="18" customHeight="1">
      <c r="A90" s="50"/>
      <c r="B90" s="51"/>
      <c r="C90" s="6"/>
      <c r="D90" s="3"/>
      <c r="E90" s="52"/>
      <c r="F90" s="53"/>
      <c r="G90" s="54"/>
      <c r="H90" s="55" t="s">
        <v>13</v>
      </c>
      <c r="I90" s="56"/>
      <c r="J90" s="56"/>
      <c r="K90" s="56"/>
      <c r="L90" s="56"/>
      <c r="M90" s="56"/>
      <c r="N90" s="56"/>
      <c r="O90" s="56"/>
      <c r="P90" s="56"/>
      <c r="Q90" s="73"/>
    </row>
    <row r="91" spans="1:17" s="49" customFormat="1" ht="18" customHeight="1">
      <c r="A91" s="50"/>
      <c r="B91" s="51"/>
      <c r="C91" s="6"/>
      <c r="D91" s="3"/>
      <c r="E91" s="52"/>
      <c r="F91" s="53"/>
      <c r="G91" s="57"/>
      <c r="H91" s="58" t="s">
        <v>11</v>
      </c>
      <c r="I91" s="59">
        <f aca="true" t="shared" si="29" ref="I91:P91">I90*2/86400</f>
        <v>0</v>
      </c>
      <c r="J91" s="59">
        <f t="shared" si="29"/>
        <v>0</v>
      </c>
      <c r="K91" s="59">
        <f t="shared" si="29"/>
        <v>0</v>
      </c>
      <c r="L91" s="59">
        <f t="shared" si="29"/>
        <v>0</v>
      </c>
      <c r="M91" s="59">
        <f t="shared" si="29"/>
        <v>0</v>
      </c>
      <c r="N91" s="59">
        <f t="shared" si="29"/>
        <v>0</v>
      </c>
      <c r="O91" s="59">
        <f t="shared" si="29"/>
        <v>0</v>
      </c>
      <c r="P91" s="59">
        <f t="shared" si="29"/>
        <v>0</v>
      </c>
      <c r="Q91" s="73"/>
    </row>
    <row r="92" spans="1:17" s="49" customFormat="1" ht="18" customHeight="1">
      <c r="A92" s="50"/>
      <c r="B92" s="51"/>
      <c r="C92" s="6"/>
      <c r="D92" s="3"/>
      <c r="E92" s="52"/>
      <c r="F92" s="53"/>
      <c r="G92" s="57"/>
      <c r="H92" s="58" t="s">
        <v>8</v>
      </c>
      <c r="I92" s="60"/>
      <c r="J92" s="60"/>
      <c r="K92" s="60"/>
      <c r="L92" s="60"/>
      <c r="M92" s="60"/>
      <c r="N92" s="60"/>
      <c r="O92" s="60"/>
      <c r="P92" s="60"/>
      <c r="Q92" s="73"/>
    </row>
    <row r="93" spans="1:17" s="49" customFormat="1" ht="18" customHeight="1" thickBot="1">
      <c r="A93" s="61"/>
      <c r="B93" s="62"/>
      <c r="C93" s="7"/>
      <c r="D93" s="4"/>
      <c r="E93" s="63"/>
      <c r="F93" s="64"/>
      <c r="G93" s="65"/>
      <c r="H93" s="66" t="s">
        <v>9</v>
      </c>
      <c r="I93" s="67" t="e">
        <f>2.8/(I90/250)^3</f>
        <v>#DIV/0!</v>
      </c>
      <c r="J93" s="67" t="e">
        <f aca="true" t="shared" si="30" ref="J93:P93">2.8/(J90/250)^3</f>
        <v>#DIV/0!</v>
      </c>
      <c r="K93" s="67" t="e">
        <f t="shared" si="30"/>
        <v>#DIV/0!</v>
      </c>
      <c r="L93" s="67" t="e">
        <f t="shared" si="30"/>
        <v>#DIV/0!</v>
      </c>
      <c r="M93" s="67" t="e">
        <f t="shared" si="30"/>
        <v>#DIV/0!</v>
      </c>
      <c r="N93" s="67" t="e">
        <f t="shared" si="30"/>
        <v>#DIV/0!</v>
      </c>
      <c r="O93" s="67" t="e">
        <f t="shared" si="30"/>
        <v>#DIV/0!</v>
      </c>
      <c r="P93" s="67" t="e">
        <f t="shared" si="30"/>
        <v>#DIV/0!</v>
      </c>
      <c r="Q93" s="74"/>
    </row>
    <row r="94" spans="1:17" s="49" customFormat="1" ht="18" customHeight="1" thickTop="1">
      <c r="A94" s="40"/>
      <c r="B94" s="41"/>
      <c r="C94" s="5"/>
      <c r="D94" s="2" t="e">
        <f>VLOOKUP(C94,$C$1:$E$12,3,FALSE)/(P94*24*60*60)</f>
        <v>#N/A</v>
      </c>
      <c r="E94" s="42"/>
      <c r="F94" s="43"/>
      <c r="G94" s="44"/>
      <c r="H94" s="45" t="s">
        <v>5</v>
      </c>
      <c r="I94" s="46">
        <f>I95/86400</f>
        <v>0</v>
      </c>
      <c r="J94" s="46">
        <f>(I95+J95)/86400</f>
        <v>0</v>
      </c>
      <c r="K94" s="46">
        <f>(I95+J95+K95)/86400</f>
        <v>0</v>
      </c>
      <c r="L94" s="46">
        <f>(I95+J95+K95+L95)/86400</f>
        <v>0</v>
      </c>
      <c r="M94" s="46">
        <f>(I95+J95+K95+L95+M95)/86400</f>
        <v>0</v>
      </c>
      <c r="N94" s="46">
        <f>(I95+J95+K95+L95+M95+N95)/86400</f>
        <v>0</v>
      </c>
      <c r="O94" s="46">
        <f>(I95+J95+K95+L95+M95+N95+O95)/86400</f>
        <v>0</v>
      </c>
      <c r="P94" s="47">
        <f>(I95+J95+K95+L95+M95+N95+O95+P95)/86400</f>
        <v>0</v>
      </c>
      <c r="Q94" s="70"/>
    </row>
    <row r="95" spans="1:17" s="49" customFormat="1" ht="18" customHeight="1">
      <c r="A95" s="50"/>
      <c r="B95" s="51"/>
      <c r="C95" s="6"/>
      <c r="D95" s="3"/>
      <c r="E95" s="52"/>
      <c r="F95" s="53"/>
      <c r="G95" s="54"/>
      <c r="H95" s="55" t="s">
        <v>13</v>
      </c>
      <c r="I95" s="56"/>
      <c r="J95" s="56"/>
      <c r="K95" s="56"/>
      <c r="L95" s="56"/>
      <c r="M95" s="56"/>
      <c r="N95" s="56"/>
      <c r="O95" s="56"/>
      <c r="P95" s="56"/>
      <c r="Q95" s="73"/>
    </row>
    <row r="96" spans="1:17" s="49" customFormat="1" ht="18" customHeight="1">
      <c r="A96" s="50"/>
      <c r="B96" s="51"/>
      <c r="C96" s="6"/>
      <c r="D96" s="3"/>
      <c r="E96" s="52"/>
      <c r="F96" s="53"/>
      <c r="G96" s="57"/>
      <c r="H96" s="58" t="s">
        <v>11</v>
      </c>
      <c r="I96" s="59">
        <f aca="true" t="shared" si="31" ref="I96:P96">I95*2/86400</f>
        <v>0</v>
      </c>
      <c r="J96" s="59">
        <f t="shared" si="31"/>
        <v>0</v>
      </c>
      <c r="K96" s="59">
        <f t="shared" si="31"/>
        <v>0</v>
      </c>
      <c r="L96" s="59">
        <f t="shared" si="31"/>
        <v>0</v>
      </c>
      <c r="M96" s="59">
        <f t="shared" si="31"/>
        <v>0</v>
      </c>
      <c r="N96" s="59">
        <f t="shared" si="31"/>
        <v>0</v>
      </c>
      <c r="O96" s="59">
        <f t="shared" si="31"/>
        <v>0</v>
      </c>
      <c r="P96" s="59">
        <f t="shared" si="31"/>
        <v>0</v>
      </c>
      <c r="Q96" s="73"/>
    </row>
    <row r="97" spans="1:17" s="49" customFormat="1" ht="18" customHeight="1">
      <c r="A97" s="50"/>
      <c r="B97" s="51"/>
      <c r="C97" s="6"/>
      <c r="D97" s="3"/>
      <c r="E97" s="52"/>
      <c r="F97" s="53"/>
      <c r="G97" s="57"/>
      <c r="H97" s="58" t="s">
        <v>8</v>
      </c>
      <c r="I97" s="60"/>
      <c r="J97" s="60"/>
      <c r="K97" s="60"/>
      <c r="L97" s="60"/>
      <c r="M97" s="60"/>
      <c r="N97" s="60"/>
      <c r="O97" s="60"/>
      <c r="P97" s="60"/>
      <c r="Q97" s="73"/>
    </row>
    <row r="98" spans="1:17" s="49" customFormat="1" ht="18" customHeight="1" thickBot="1">
      <c r="A98" s="61"/>
      <c r="B98" s="62"/>
      <c r="C98" s="7"/>
      <c r="D98" s="4"/>
      <c r="E98" s="63"/>
      <c r="F98" s="64"/>
      <c r="G98" s="65"/>
      <c r="H98" s="66" t="s">
        <v>9</v>
      </c>
      <c r="I98" s="67" t="e">
        <f>2.8/(I95/250)^3</f>
        <v>#DIV/0!</v>
      </c>
      <c r="J98" s="67" t="e">
        <f aca="true" t="shared" si="32" ref="J98:P98">2.8/(J95/250)^3</f>
        <v>#DIV/0!</v>
      </c>
      <c r="K98" s="67" t="e">
        <f t="shared" si="32"/>
        <v>#DIV/0!</v>
      </c>
      <c r="L98" s="67" t="e">
        <f t="shared" si="32"/>
        <v>#DIV/0!</v>
      </c>
      <c r="M98" s="67" t="e">
        <f t="shared" si="32"/>
        <v>#DIV/0!</v>
      </c>
      <c r="N98" s="67" t="e">
        <f t="shared" si="32"/>
        <v>#DIV/0!</v>
      </c>
      <c r="O98" s="67" t="e">
        <f t="shared" si="32"/>
        <v>#DIV/0!</v>
      </c>
      <c r="P98" s="67" t="e">
        <f t="shared" si="32"/>
        <v>#DIV/0!</v>
      </c>
      <c r="Q98" s="74"/>
    </row>
    <row r="99" spans="1:17" s="49" customFormat="1" ht="18" customHeight="1" thickTop="1">
      <c r="A99" s="40"/>
      <c r="B99" s="41"/>
      <c r="C99" s="5"/>
      <c r="D99" s="2" t="e">
        <f>VLOOKUP(C99,$C$1:$E$12,3,FALSE)/(P99*24*60*60)</f>
        <v>#N/A</v>
      </c>
      <c r="E99" s="42"/>
      <c r="F99" s="43"/>
      <c r="G99" s="44"/>
      <c r="H99" s="45" t="s">
        <v>5</v>
      </c>
      <c r="I99" s="46">
        <f>I100/86400</f>
        <v>0</v>
      </c>
      <c r="J99" s="46">
        <f>(I100+J100)/86400</f>
        <v>0</v>
      </c>
      <c r="K99" s="46">
        <f>(I100+J100+K100)/86400</f>
        <v>0</v>
      </c>
      <c r="L99" s="46">
        <f>(I100+J100+K100+L100)/86400</f>
        <v>0</v>
      </c>
      <c r="M99" s="46">
        <f>(I100+J100+K100+L100+M100)/86400</f>
        <v>0</v>
      </c>
      <c r="N99" s="46">
        <f>(I100+J100+K100+L100+M100+N100)/86400</f>
        <v>0</v>
      </c>
      <c r="O99" s="46">
        <f>(I100+J100+K100+L100+M100+N100+O100)/86400</f>
        <v>0</v>
      </c>
      <c r="P99" s="47">
        <f>(I100+J100+K100+L100+M100+N100+O100+P100)/86400</f>
        <v>0</v>
      </c>
      <c r="Q99" s="70"/>
    </row>
    <row r="100" spans="1:17" s="49" customFormat="1" ht="18" customHeight="1">
      <c r="A100" s="50"/>
      <c r="B100" s="51"/>
      <c r="C100" s="6"/>
      <c r="D100" s="3"/>
      <c r="E100" s="52"/>
      <c r="F100" s="53"/>
      <c r="G100" s="54"/>
      <c r="H100" s="55" t="s">
        <v>13</v>
      </c>
      <c r="I100" s="56"/>
      <c r="J100" s="56"/>
      <c r="K100" s="56"/>
      <c r="L100" s="56"/>
      <c r="M100" s="56"/>
      <c r="N100" s="56"/>
      <c r="O100" s="56"/>
      <c r="P100" s="56"/>
      <c r="Q100" s="73"/>
    </row>
    <row r="101" spans="1:17" s="49" customFormat="1" ht="18" customHeight="1">
      <c r="A101" s="50"/>
      <c r="B101" s="51"/>
      <c r="C101" s="6"/>
      <c r="D101" s="3"/>
      <c r="E101" s="52"/>
      <c r="F101" s="53"/>
      <c r="G101" s="57"/>
      <c r="H101" s="58" t="s">
        <v>11</v>
      </c>
      <c r="I101" s="59">
        <f aca="true" t="shared" si="33" ref="I101:P101">I100*2/86400</f>
        <v>0</v>
      </c>
      <c r="J101" s="59">
        <f t="shared" si="33"/>
        <v>0</v>
      </c>
      <c r="K101" s="59">
        <f t="shared" si="33"/>
        <v>0</v>
      </c>
      <c r="L101" s="59">
        <f t="shared" si="33"/>
        <v>0</v>
      </c>
      <c r="M101" s="59">
        <f t="shared" si="33"/>
        <v>0</v>
      </c>
      <c r="N101" s="59">
        <f t="shared" si="33"/>
        <v>0</v>
      </c>
      <c r="O101" s="59">
        <f t="shared" si="33"/>
        <v>0</v>
      </c>
      <c r="P101" s="59">
        <f t="shared" si="33"/>
        <v>0</v>
      </c>
      <c r="Q101" s="73"/>
    </row>
    <row r="102" spans="1:17" s="49" customFormat="1" ht="18" customHeight="1">
      <c r="A102" s="50"/>
      <c r="B102" s="51"/>
      <c r="C102" s="6"/>
      <c r="D102" s="3"/>
      <c r="E102" s="52"/>
      <c r="F102" s="53"/>
      <c r="G102" s="57"/>
      <c r="H102" s="58" t="s">
        <v>8</v>
      </c>
      <c r="I102" s="60"/>
      <c r="J102" s="60"/>
      <c r="K102" s="60"/>
      <c r="L102" s="60"/>
      <c r="M102" s="60"/>
      <c r="N102" s="60"/>
      <c r="O102" s="60"/>
      <c r="P102" s="60"/>
      <c r="Q102" s="73"/>
    </row>
    <row r="103" spans="1:17" s="49" customFormat="1" ht="18" customHeight="1" thickBot="1">
      <c r="A103" s="61"/>
      <c r="B103" s="62"/>
      <c r="C103" s="7"/>
      <c r="D103" s="4"/>
      <c r="E103" s="63"/>
      <c r="F103" s="64"/>
      <c r="G103" s="65"/>
      <c r="H103" s="66" t="s">
        <v>9</v>
      </c>
      <c r="I103" s="67" t="e">
        <f>2.8/(I100/250)^3</f>
        <v>#DIV/0!</v>
      </c>
      <c r="J103" s="67" t="e">
        <f aca="true" t="shared" si="34" ref="J103:P103">2.8/(J100/250)^3</f>
        <v>#DIV/0!</v>
      </c>
      <c r="K103" s="67" t="e">
        <f t="shared" si="34"/>
        <v>#DIV/0!</v>
      </c>
      <c r="L103" s="67" t="e">
        <f t="shared" si="34"/>
        <v>#DIV/0!</v>
      </c>
      <c r="M103" s="67" t="e">
        <f t="shared" si="34"/>
        <v>#DIV/0!</v>
      </c>
      <c r="N103" s="67" t="e">
        <f t="shared" si="34"/>
        <v>#DIV/0!</v>
      </c>
      <c r="O103" s="67" t="e">
        <f t="shared" si="34"/>
        <v>#DIV/0!</v>
      </c>
      <c r="P103" s="67" t="e">
        <f t="shared" si="34"/>
        <v>#DIV/0!</v>
      </c>
      <c r="Q103" s="74"/>
    </row>
    <row r="104" spans="1:17" s="49" customFormat="1" ht="18" customHeight="1" thickTop="1">
      <c r="A104" s="40"/>
      <c r="B104" s="41"/>
      <c r="C104" s="5"/>
      <c r="D104" s="2" t="e">
        <f>VLOOKUP(C104,$C$1:$E$12,3,FALSE)/(P104*24*60*60)</f>
        <v>#N/A</v>
      </c>
      <c r="E104" s="42"/>
      <c r="F104" s="43"/>
      <c r="G104" s="44"/>
      <c r="H104" s="45" t="s">
        <v>5</v>
      </c>
      <c r="I104" s="46">
        <f>I105/86400</f>
        <v>0</v>
      </c>
      <c r="J104" s="46">
        <f>(I105+J105)/86400</f>
        <v>0</v>
      </c>
      <c r="K104" s="46">
        <f>(I105+J105+K105)/86400</f>
        <v>0</v>
      </c>
      <c r="L104" s="46">
        <f>(I105+J105+K105+L105)/86400</f>
        <v>0</v>
      </c>
      <c r="M104" s="46">
        <f>(I105+J105+K105+L105+M105)/86400</f>
        <v>0</v>
      </c>
      <c r="N104" s="46">
        <f>(I105+J105+K105+L105+M105+N105)/86400</f>
        <v>0</v>
      </c>
      <c r="O104" s="46">
        <f>(I105+J105+K105+L105+M105+N105+O105)/86400</f>
        <v>0</v>
      </c>
      <c r="P104" s="47">
        <f>(I105+J105+K105+L105+M105+N105+O105+P105)/86400</f>
        <v>0</v>
      </c>
      <c r="Q104" s="70"/>
    </row>
    <row r="105" spans="1:17" s="49" customFormat="1" ht="18" customHeight="1">
      <c r="A105" s="50"/>
      <c r="B105" s="51"/>
      <c r="C105" s="6"/>
      <c r="D105" s="3"/>
      <c r="E105" s="52"/>
      <c r="F105" s="53"/>
      <c r="G105" s="54"/>
      <c r="H105" s="55" t="s">
        <v>13</v>
      </c>
      <c r="I105" s="56"/>
      <c r="J105" s="56"/>
      <c r="K105" s="56"/>
      <c r="L105" s="56"/>
      <c r="M105" s="56"/>
      <c r="N105" s="56"/>
      <c r="O105" s="56"/>
      <c r="P105" s="56"/>
      <c r="Q105" s="73"/>
    </row>
    <row r="106" spans="1:17" s="49" customFormat="1" ht="18" customHeight="1">
      <c r="A106" s="50"/>
      <c r="B106" s="51"/>
      <c r="C106" s="6"/>
      <c r="D106" s="3"/>
      <c r="E106" s="52"/>
      <c r="F106" s="53"/>
      <c r="G106" s="57"/>
      <c r="H106" s="58" t="s">
        <v>11</v>
      </c>
      <c r="I106" s="59">
        <f aca="true" t="shared" si="35" ref="I106:P106">I105*2/86400</f>
        <v>0</v>
      </c>
      <c r="J106" s="59">
        <f t="shared" si="35"/>
        <v>0</v>
      </c>
      <c r="K106" s="59">
        <f t="shared" si="35"/>
        <v>0</v>
      </c>
      <c r="L106" s="59">
        <f t="shared" si="35"/>
        <v>0</v>
      </c>
      <c r="M106" s="59">
        <f t="shared" si="35"/>
        <v>0</v>
      </c>
      <c r="N106" s="59">
        <f t="shared" si="35"/>
        <v>0</v>
      </c>
      <c r="O106" s="59">
        <f t="shared" si="35"/>
        <v>0</v>
      </c>
      <c r="P106" s="59">
        <f t="shared" si="35"/>
        <v>0</v>
      </c>
      <c r="Q106" s="73"/>
    </row>
    <row r="107" spans="1:17" s="49" customFormat="1" ht="18" customHeight="1">
      <c r="A107" s="50"/>
      <c r="B107" s="51"/>
      <c r="C107" s="6"/>
      <c r="D107" s="3"/>
      <c r="E107" s="52"/>
      <c r="F107" s="53"/>
      <c r="G107" s="57"/>
      <c r="H107" s="58" t="s">
        <v>8</v>
      </c>
      <c r="I107" s="60"/>
      <c r="J107" s="60"/>
      <c r="K107" s="60"/>
      <c r="L107" s="60"/>
      <c r="M107" s="60"/>
      <c r="N107" s="60"/>
      <c r="O107" s="60"/>
      <c r="P107" s="60"/>
      <c r="Q107" s="73"/>
    </row>
    <row r="108" spans="1:17" s="49" customFormat="1" ht="18" customHeight="1" thickBot="1">
      <c r="A108" s="61"/>
      <c r="B108" s="62"/>
      <c r="C108" s="7"/>
      <c r="D108" s="4"/>
      <c r="E108" s="63"/>
      <c r="F108" s="64"/>
      <c r="G108" s="65"/>
      <c r="H108" s="66" t="s">
        <v>9</v>
      </c>
      <c r="I108" s="67" t="e">
        <f>2.8/(I105/250)^3</f>
        <v>#DIV/0!</v>
      </c>
      <c r="J108" s="67" t="e">
        <f aca="true" t="shared" si="36" ref="J108:P108">2.8/(J105/250)^3</f>
        <v>#DIV/0!</v>
      </c>
      <c r="K108" s="67" t="e">
        <f t="shared" si="36"/>
        <v>#DIV/0!</v>
      </c>
      <c r="L108" s="67" t="e">
        <f t="shared" si="36"/>
        <v>#DIV/0!</v>
      </c>
      <c r="M108" s="67" t="e">
        <f t="shared" si="36"/>
        <v>#DIV/0!</v>
      </c>
      <c r="N108" s="67" t="e">
        <f t="shared" si="36"/>
        <v>#DIV/0!</v>
      </c>
      <c r="O108" s="67" t="e">
        <f t="shared" si="36"/>
        <v>#DIV/0!</v>
      </c>
      <c r="P108" s="67" t="e">
        <f t="shared" si="36"/>
        <v>#DIV/0!</v>
      </c>
      <c r="Q108" s="74"/>
    </row>
    <row r="109" spans="1:17" s="49" customFormat="1" ht="18" customHeight="1" thickTop="1">
      <c r="A109" s="40"/>
      <c r="B109" s="41"/>
      <c r="C109" s="5"/>
      <c r="D109" s="2" t="e">
        <f>VLOOKUP(C109,$C$1:$E$12,3,FALSE)/(P109*24*60*60)</f>
        <v>#N/A</v>
      </c>
      <c r="E109" s="42"/>
      <c r="F109" s="43"/>
      <c r="G109" s="44"/>
      <c r="H109" s="45" t="s">
        <v>5</v>
      </c>
      <c r="I109" s="46">
        <f>I110/86400</f>
        <v>0</v>
      </c>
      <c r="J109" s="46">
        <f>(I110+J110)/86400</f>
        <v>0</v>
      </c>
      <c r="K109" s="46">
        <f>(I110+J110+K110)/86400</f>
        <v>0</v>
      </c>
      <c r="L109" s="46">
        <f>(I110+J110+K110+L110)/86400</f>
        <v>0</v>
      </c>
      <c r="M109" s="46">
        <f>(I110+J110+K110+L110+M110)/86400</f>
        <v>0</v>
      </c>
      <c r="N109" s="46">
        <f>(I110+J110+K110+L110+M110+N110)/86400</f>
        <v>0</v>
      </c>
      <c r="O109" s="46">
        <f>(I110+J110+K110+L110+M110+N110+O110)/86400</f>
        <v>0</v>
      </c>
      <c r="P109" s="47">
        <f>(I110+J110+K110+L110+M110+N110+O110+P110)/86400</f>
        <v>0</v>
      </c>
      <c r="Q109" s="70"/>
    </row>
    <row r="110" spans="1:17" s="49" customFormat="1" ht="18" customHeight="1">
      <c r="A110" s="50"/>
      <c r="B110" s="51"/>
      <c r="C110" s="6"/>
      <c r="D110" s="3"/>
      <c r="E110" s="52"/>
      <c r="F110" s="53"/>
      <c r="G110" s="54"/>
      <c r="H110" s="55" t="s">
        <v>13</v>
      </c>
      <c r="I110" s="56"/>
      <c r="J110" s="56"/>
      <c r="K110" s="56"/>
      <c r="L110" s="56"/>
      <c r="M110" s="56"/>
      <c r="N110" s="56"/>
      <c r="O110" s="56"/>
      <c r="P110" s="56"/>
      <c r="Q110" s="73"/>
    </row>
    <row r="111" spans="1:17" s="49" customFormat="1" ht="18" customHeight="1">
      <c r="A111" s="50"/>
      <c r="B111" s="51"/>
      <c r="C111" s="6"/>
      <c r="D111" s="3"/>
      <c r="E111" s="52"/>
      <c r="F111" s="53"/>
      <c r="G111" s="57"/>
      <c r="H111" s="58" t="s">
        <v>11</v>
      </c>
      <c r="I111" s="59">
        <f aca="true" t="shared" si="37" ref="I111:P111">I110*2/86400</f>
        <v>0</v>
      </c>
      <c r="J111" s="59">
        <f t="shared" si="37"/>
        <v>0</v>
      </c>
      <c r="K111" s="59">
        <f t="shared" si="37"/>
        <v>0</v>
      </c>
      <c r="L111" s="59">
        <f t="shared" si="37"/>
        <v>0</v>
      </c>
      <c r="M111" s="59">
        <f t="shared" si="37"/>
        <v>0</v>
      </c>
      <c r="N111" s="59">
        <f t="shared" si="37"/>
        <v>0</v>
      </c>
      <c r="O111" s="59">
        <f t="shared" si="37"/>
        <v>0</v>
      </c>
      <c r="P111" s="59">
        <f t="shared" si="37"/>
        <v>0</v>
      </c>
      <c r="Q111" s="73"/>
    </row>
    <row r="112" spans="1:17" s="49" customFormat="1" ht="18" customHeight="1">
      <c r="A112" s="50"/>
      <c r="B112" s="51"/>
      <c r="C112" s="6"/>
      <c r="D112" s="3"/>
      <c r="E112" s="52"/>
      <c r="F112" s="53"/>
      <c r="G112" s="57"/>
      <c r="H112" s="58" t="s">
        <v>8</v>
      </c>
      <c r="I112" s="60"/>
      <c r="J112" s="60"/>
      <c r="K112" s="60"/>
      <c r="L112" s="60"/>
      <c r="M112" s="60"/>
      <c r="N112" s="60"/>
      <c r="O112" s="60"/>
      <c r="P112" s="60"/>
      <c r="Q112" s="73"/>
    </row>
    <row r="113" spans="1:17" s="49" customFormat="1" ht="18" customHeight="1" thickBot="1">
      <c r="A113" s="61"/>
      <c r="B113" s="62"/>
      <c r="C113" s="7"/>
      <c r="D113" s="4"/>
      <c r="E113" s="63"/>
      <c r="F113" s="64"/>
      <c r="G113" s="65"/>
      <c r="H113" s="66" t="s">
        <v>9</v>
      </c>
      <c r="I113" s="67" t="e">
        <f>2.8/(I110/250)^3</f>
        <v>#DIV/0!</v>
      </c>
      <c r="J113" s="67" t="e">
        <f aca="true" t="shared" si="38" ref="J113:P113">2.8/(J110/250)^3</f>
        <v>#DIV/0!</v>
      </c>
      <c r="K113" s="67" t="e">
        <f t="shared" si="38"/>
        <v>#DIV/0!</v>
      </c>
      <c r="L113" s="67" t="e">
        <f t="shared" si="38"/>
        <v>#DIV/0!</v>
      </c>
      <c r="M113" s="67" t="e">
        <f t="shared" si="38"/>
        <v>#DIV/0!</v>
      </c>
      <c r="N113" s="67" t="e">
        <f t="shared" si="38"/>
        <v>#DIV/0!</v>
      </c>
      <c r="O113" s="67" t="e">
        <f t="shared" si="38"/>
        <v>#DIV/0!</v>
      </c>
      <c r="P113" s="67" t="e">
        <f t="shared" si="38"/>
        <v>#DIV/0!</v>
      </c>
      <c r="Q113" s="74"/>
    </row>
    <row r="114" spans="1:17" s="49" customFormat="1" ht="18" customHeight="1" thickTop="1">
      <c r="A114" s="40"/>
      <c r="B114" s="41"/>
      <c r="C114" s="5"/>
      <c r="D114" s="2" t="e">
        <f>VLOOKUP(C114,$C$1:$E$12,3,FALSE)/(P114*24*60*60)</f>
        <v>#N/A</v>
      </c>
      <c r="E114" s="42"/>
      <c r="F114" s="43"/>
      <c r="G114" s="44"/>
      <c r="H114" s="45" t="s">
        <v>5</v>
      </c>
      <c r="I114" s="46">
        <f>I115/86400</f>
        <v>0</v>
      </c>
      <c r="J114" s="46">
        <f>(I115+J115)/86400</f>
        <v>0</v>
      </c>
      <c r="K114" s="46">
        <f>(I115+J115+K115)/86400</f>
        <v>0</v>
      </c>
      <c r="L114" s="46">
        <f>(I115+J115+K115+L115)/86400</f>
        <v>0</v>
      </c>
      <c r="M114" s="46">
        <f>(I115+J115+K115+L115+M115)/86400</f>
        <v>0</v>
      </c>
      <c r="N114" s="46">
        <f>(I115+J115+K115+L115+M115+N115)/86400</f>
        <v>0</v>
      </c>
      <c r="O114" s="46">
        <f>(I115+J115+K115+L115+M115+N115+O115)/86400</f>
        <v>0</v>
      </c>
      <c r="P114" s="47">
        <f>(I115+J115+K115+L115+M115+N115+O115+P115)/86400</f>
        <v>0</v>
      </c>
      <c r="Q114" s="70"/>
    </row>
    <row r="115" spans="1:17" s="49" customFormat="1" ht="18" customHeight="1">
      <c r="A115" s="50"/>
      <c r="B115" s="51"/>
      <c r="C115" s="6"/>
      <c r="D115" s="3"/>
      <c r="E115" s="52"/>
      <c r="F115" s="53"/>
      <c r="G115" s="54"/>
      <c r="H115" s="55" t="s">
        <v>13</v>
      </c>
      <c r="I115" s="56"/>
      <c r="J115" s="56"/>
      <c r="K115" s="56"/>
      <c r="L115" s="56"/>
      <c r="M115" s="56"/>
      <c r="N115" s="56"/>
      <c r="O115" s="56"/>
      <c r="P115" s="56"/>
      <c r="Q115" s="73"/>
    </row>
    <row r="116" spans="1:17" s="49" customFormat="1" ht="18" customHeight="1">
      <c r="A116" s="50"/>
      <c r="B116" s="51"/>
      <c r="C116" s="6"/>
      <c r="D116" s="3"/>
      <c r="E116" s="52"/>
      <c r="F116" s="53"/>
      <c r="G116" s="57"/>
      <c r="H116" s="58" t="s">
        <v>11</v>
      </c>
      <c r="I116" s="59">
        <f aca="true" t="shared" si="39" ref="I116:P116">I115*2/86400</f>
        <v>0</v>
      </c>
      <c r="J116" s="59">
        <f t="shared" si="39"/>
        <v>0</v>
      </c>
      <c r="K116" s="59">
        <f t="shared" si="39"/>
        <v>0</v>
      </c>
      <c r="L116" s="59">
        <f t="shared" si="39"/>
        <v>0</v>
      </c>
      <c r="M116" s="59">
        <f t="shared" si="39"/>
        <v>0</v>
      </c>
      <c r="N116" s="59">
        <f t="shared" si="39"/>
        <v>0</v>
      </c>
      <c r="O116" s="59">
        <f t="shared" si="39"/>
        <v>0</v>
      </c>
      <c r="P116" s="59">
        <f t="shared" si="39"/>
        <v>0</v>
      </c>
      <c r="Q116" s="73"/>
    </row>
    <row r="117" spans="1:17" s="49" customFormat="1" ht="18" customHeight="1">
      <c r="A117" s="50"/>
      <c r="B117" s="51"/>
      <c r="C117" s="6"/>
      <c r="D117" s="3"/>
      <c r="E117" s="52"/>
      <c r="F117" s="53"/>
      <c r="G117" s="57"/>
      <c r="H117" s="58" t="s">
        <v>8</v>
      </c>
      <c r="I117" s="60"/>
      <c r="J117" s="60"/>
      <c r="K117" s="60"/>
      <c r="L117" s="60"/>
      <c r="M117" s="60"/>
      <c r="N117" s="60"/>
      <c r="O117" s="60"/>
      <c r="P117" s="60"/>
      <c r="Q117" s="73"/>
    </row>
    <row r="118" spans="1:17" s="49" customFormat="1" ht="18" customHeight="1" thickBot="1">
      <c r="A118" s="61"/>
      <c r="B118" s="62"/>
      <c r="C118" s="7"/>
      <c r="D118" s="4"/>
      <c r="E118" s="63"/>
      <c r="F118" s="64"/>
      <c r="G118" s="65"/>
      <c r="H118" s="66" t="s">
        <v>9</v>
      </c>
      <c r="I118" s="67" t="e">
        <f>2.8/(I115/250)^3</f>
        <v>#DIV/0!</v>
      </c>
      <c r="J118" s="67" t="e">
        <f aca="true" t="shared" si="40" ref="J118:P118">2.8/(J115/250)^3</f>
        <v>#DIV/0!</v>
      </c>
      <c r="K118" s="67" t="e">
        <f t="shared" si="40"/>
        <v>#DIV/0!</v>
      </c>
      <c r="L118" s="67" t="e">
        <f t="shared" si="40"/>
        <v>#DIV/0!</v>
      </c>
      <c r="M118" s="67" t="e">
        <f t="shared" si="40"/>
        <v>#DIV/0!</v>
      </c>
      <c r="N118" s="67" t="e">
        <f t="shared" si="40"/>
        <v>#DIV/0!</v>
      </c>
      <c r="O118" s="67" t="e">
        <f t="shared" si="40"/>
        <v>#DIV/0!</v>
      </c>
      <c r="P118" s="67" t="e">
        <f t="shared" si="40"/>
        <v>#DIV/0!</v>
      </c>
      <c r="Q118" s="74"/>
    </row>
    <row r="119" spans="1:17" s="49" customFormat="1" ht="18" customHeight="1" thickTop="1">
      <c r="A119" s="40"/>
      <c r="B119" s="41"/>
      <c r="C119" s="5"/>
      <c r="D119" s="2" t="e">
        <f>VLOOKUP(C119,$C$1:$E$12,3,FALSE)/(P119*24*60*60)</f>
        <v>#N/A</v>
      </c>
      <c r="E119" s="42"/>
      <c r="F119" s="43"/>
      <c r="G119" s="44"/>
      <c r="H119" s="45" t="s">
        <v>5</v>
      </c>
      <c r="I119" s="46">
        <f>I120/86400</f>
        <v>0</v>
      </c>
      <c r="J119" s="46">
        <f>(I120+J120)/86400</f>
        <v>0</v>
      </c>
      <c r="K119" s="46">
        <f>(I120+J120+K120)/86400</f>
        <v>0</v>
      </c>
      <c r="L119" s="46">
        <f>(I120+J120+K120+L120)/86400</f>
        <v>0</v>
      </c>
      <c r="M119" s="46">
        <f>(I120+J120+K120+L120+M120)/86400</f>
        <v>0</v>
      </c>
      <c r="N119" s="46">
        <f>(I120+J120+K120+L120+M120+N120)/86400</f>
        <v>0</v>
      </c>
      <c r="O119" s="46">
        <f>(I120+J120+K120+L120+M120+N120+O120)/86400</f>
        <v>0</v>
      </c>
      <c r="P119" s="47">
        <f>(I120+J120+K120+L120+M120+N120+O120+P120)/86400</f>
        <v>0</v>
      </c>
      <c r="Q119" s="70"/>
    </row>
    <row r="120" spans="1:17" s="49" customFormat="1" ht="18" customHeight="1">
      <c r="A120" s="50"/>
      <c r="B120" s="51"/>
      <c r="C120" s="6"/>
      <c r="D120" s="3"/>
      <c r="E120" s="52"/>
      <c r="F120" s="53"/>
      <c r="G120" s="54"/>
      <c r="H120" s="55" t="s">
        <v>13</v>
      </c>
      <c r="I120" s="56"/>
      <c r="J120" s="56"/>
      <c r="K120" s="56"/>
      <c r="L120" s="56"/>
      <c r="M120" s="56"/>
      <c r="N120" s="56"/>
      <c r="O120" s="56"/>
      <c r="P120" s="56"/>
      <c r="Q120" s="73"/>
    </row>
    <row r="121" spans="1:17" s="49" customFormat="1" ht="18" customHeight="1">
      <c r="A121" s="50"/>
      <c r="B121" s="51"/>
      <c r="C121" s="6"/>
      <c r="D121" s="3"/>
      <c r="E121" s="52"/>
      <c r="F121" s="53"/>
      <c r="G121" s="57"/>
      <c r="H121" s="58" t="s">
        <v>11</v>
      </c>
      <c r="I121" s="59">
        <f aca="true" t="shared" si="41" ref="I121:P121">I120*2/86400</f>
        <v>0</v>
      </c>
      <c r="J121" s="59">
        <f t="shared" si="41"/>
        <v>0</v>
      </c>
      <c r="K121" s="59">
        <f t="shared" si="41"/>
        <v>0</v>
      </c>
      <c r="L121" s="59">
        <f t="shared" si="41"/>
        <v>0</v>
      </c>
      <c r="M121" s="59">
        <f t="shared" si="41"/>
        <v>0</v>
      </c>
      <c r="N121" s="59">
        <f t="shared" si="41"/>
        <v>0</v>
      </c>
      <c r="O121" s="59">
        <f t="shared" si="41"/>
        <v>0</v>
      </c>
      <c r="P121" s="59">
        <f t="shared" si="41"/>
        <v>0</v>
      </c>
      <c r="Q121" s="73"/>
    </row>
    <row r="122" spans="1:17" s="49" customFormat="1" ht="18" customHeight="1">
      <c r="A122" s="50"/>
      <c r="B122" s="51"/>
      <c r="C122" s="6"/>
      <c r="D122" s="3"/>
      <c r="E122" s="52"/>
      <c r="F122" s="53"/>
      <c r="G122" s="57"/>
      <c r="H122" s="58" t="s">
        <v>8</v>
      </c>
      <c r="I122" s="60"/>
      <c r="J122" s="60"/>
      <c r="K122" s="60"/>
      <c r="L122" s="60"/>
      <c r="M122" s="60"/>
      <c r="N122" s="60"/>
      <c r="O122" s="60"/>
      <c r="P122" s="60"/>
      <c r="Q122" s="73"/>
    </row>
    <row r="123" spans="1:17" s="49" customFormat="1" ht="18" customHeight="1" thickBot="1">
      <c r="A123" s="61"/>
      <c r="B123" s="62"/>
      <c r="C123" s="7"/>
      <c r="D123" s="4"/>
      <c r="E123" s="63"/>
      <c r="F123" s="64"/>
      <c r="G123" s="65"/>
      <c r="H123" s="66" t="s">
        <v>9</v>
      </c>
      <c r="I123" s="67" t="e">
        <f>2.8/(I120/250)^3</f>
        <v>#DIV/0!</v>
      </c>
      <c r="J123" s="67" t="e">
        <f aca="true" t="shared" si="42" ref="J123:P123">2.8/(J120/250)^3</f>
        <v>#DIV/0!</v>
      </c>
      <c r="K123" s="67" t="e">
        <f t="shared" si="42"/>
        <v>#DIV/0!</v>
      </c>
      <c r="L123" s="67" t="e">
        <f t="shared" si="42"/>
        <v>#DIV/0!</v>
      </c>
      <c r="M123" s="67" t="e">
        <f t="shared" si="42"/>
        <v>#DIV/0!</v>
      </c>
      <c r="N123" s="67" t="e">
        <f t="shared" si="42"/>
        <v>#DIV/0!</v>
      </c>
      <c r="O123" s="67" t="e">
        <f t="shared" si="42"/>
        <v>#DIV/0!</v>
      </c>
      <c r="P123" s="67" t="e">
        <f t="shared" si="42"/>
        <v>#DIV/0!</v>
      </c>
      <c r="Q123" s="74"/>
    </row>
    <row r="124" spans="1:17" s="49" customFormat="1" ht="18" customHeight="1" thickTop="1">
      <c r="A124" s="40"/>
      <c r="B124" s="41"/>
      <c r="C124" s="5"/>
      <c r="D124" s="2" t="e">
        <f>VLOOKUP(C124,$C$1:$E$12,3,FALSE)/(P124*24*60*60)</f>
        <v>#N/A</v>
      </c>
      <c r="E124" s="42"/>
      <c r="F124" s="43"/>
      <c r="G124" s="44"/>
      <c r="H124" s="45" t="s">
        <v>5</v>
      </c>
      <c r="I124" s="46">
        <f>I125/86400</f>
        <v>0</v>
      </c>
      <c r="J124" s="46">
        <f>(I125+J125)/86400</f>
        <v>0</v>
      </c>
      <c r="K124" s="46">
        <f>(I125+J125+K125)/86400</f>
        <v>0</v>
      </c>
      <c r="L124" s="46">
        <f>(I125+J125+K125+L125)/86400</f>
        <v>0</v>
      </c>
      <c r="M124" s="46">
        <f>(I125+J125+K125+L125+M125)/86400</f>
        <v>0</v>
      </c>
      <c r="N124" s="46">
        <f>(I125+J125+K125+L125+M125+N125)/86400</f>
        <v>0</v>
      </c>
      <c r="O124" s="46">
        <f>(I125+J125+K125+L125+M125+N125+O125)/86400</f>
        <v>0</v>
      </c>
      <c r="P124" s="47">
        <f>(I125+J125+K125+L125+M125+N125+O125+P125)/86400</f>
        <v>0</v>
      </c>
      <c r="Q124" s="70"/>
    </row>
    <row r="125" spans="1:17" s="49" customFormat="1" ht="18" customHeight="1">
      <c r="A125" s="50"/>
      <c r="B125" s="51"/>
      <c r="C125" s="6"/>
      <c r="D125" s="3"/>
      <c r="E125" s="52"/>
      <c r="F125" s="53"/>
      <c r="G125" s="54"/>
      <c r="H125" s="55" t="s">
        <v>13</v>
      </c>
      <c r="I125" s="56"/>
      <c r="J125" s="56"/>
      <c r="K125" s="56"/>
      <c r="L125" s="56"/>
      <c r="M125" s="56"/>
      <c r="N125" s="56"/>
      <c r="O125" s="56"/>
      <c r="P125" s="56"/>
      <c r="Q125" s="73"/>
    </row>
    <row r="126" spans="1:17" s="49" customFormat="1" ht="18" customHeight="1">
      <c r="A126" s="50"/>
      <c r="B126" s="51"/>
      <c r="C126" s="6"/>
      <c r="D126" s="3"/>
      <c r="E126" s="52"/>
      <c r="F126" s="53"/>
      <c r="G126" s="57"/>
      <c r="H126" s="58" t="s">
        <v>11</v>
      </c>
      <c r="I126" s="59">
        <f aca="true" t="shared" si="43" ref="I126:P126">I125*2/86400</f>
        <v>0</v>
      </c>
      <c r="J126" s="59">
        <f t="shared" si="43"/>
        <v>0</v>
      </c>
      <c r="K126" s="59">
        <f t="shared" si="43"/>
        <v>0</v>
      </c>
      <c r="L126" s="59">
        <f t="shared" si="43"/>
        <v>0</v>
      </c>
      <c r="M126" s="59">
        <f t="shared" si="43"/>
        <v>0</v>
      </c>
      <c r="N126" s="59">
        <f t="shared" si="43"/>
        <v>0</v>
      </c>
      <c r="O126" s="59">
        <f t="shared" si="43"/>
        <v>0</v>
      </c>
      <c r="P126" s="59">
        <f t="shared" si="43"/>
        <v>0</v>
      </c>
      <c r="Q126" s="73"/>
    </row>
    <row r="127" spans="1:17" s="49" customFormat="1" ht="18" customHeight="1">
      <c r="A127" s="50"/>
      <c r="B127" s="51"/>
      <c r="C127" s="6"/>
      <c r="D127" s="3"/>
      <c r="E127" s="52"/>
      <c r="F127" s="53"/>
      <c r="G127" s="57"/>
      <c r="H127" s="58" t="s">
        <v>8</v>
      </c>
      <c r="I127" s="60"/>
      <c r="J127" s="60"/>
      <c r="K127" s="60"/>
      <c r="L127" s="60"/>
      <c r="M127" s="60"/>
      <c r="N127" s="60"/>
      <c r="O127" s="60"/>
      <c r="P127" s="60"/>
      <c r="Q127" s="73"/>
    </row>
    <row r="128" spans="1:17" s="49" customFormat="1" ht="18" customHeight="1" thickBot="1">
      <c r="A128" s="61"/>
      <c r="B128" s="62"/>
      <c r="C128" s="7"/>
      <c r="D128" s="4"/>
      <c r="E128" s="63"/>
      <c r="F128" s="64"/>
      <c r="G128" s="65"/>
      <c r="H128" s="66" t="s">
        <v>9</v>
      </c>
      <c r="I128" s="67" t="e">
        <f>2.8/(I125/250)^3</f>
        <v>#DIV/0!</v>
      </c>
      <c r="J128" s="67" t="e">
        <f aca="true" t="shared" si="44" ref="J128:P128">2.8/(J125/250)^3</f>
        <v>#DIV/0!</v>
      </c>
      <c r="K128" s="67" t="e">
        <f t="shared" si="44"/>
        <v>#DIV/0!</v>
      </c>
      <c r="L128" s="67" t="e">
        <f t="shared" si="44"/>
        <v>#DIV/0!</v>
      </c>
      <c r="M128" s="67" t="e">
        <f t="shared" si="44"/>
        <v>#DIV/0!</v>
      </c>
      <c r="N128" s="67" t="e">
        <f t="shared" si="44"/>
        <v>#DIV/0!</v>
      </c>
      <c r="O128" s="67" t="e">
        <f t="shared" si="44"/>
        <v>#DIV/0!</v>
      </c>
      <c r="P128" s="67" t="e">
        <f t="shared" si="44"/>
        <v>#DIV/0!</v>
      </c>
      <c r="Q128" s="74"/>
    </row>
    <row r="129" spans="1:17" s="49" customFormat="1" ht="18" customHeight="1" thickTop="1">
      <c r="A129" s="40"/>
      <c r="B129" s="41"/>
      <c r="C129" s="5"/>
      <c r="D129" s="2" t="e">
        <f>VLOOKUP(C129,$C$1:$E$12,3,FALSE)/(P129*24*60*60)</f>
        <v>#N/A</v>
      </c>
      <c r="E129" s="42"/>
      <c r="F129" s="43"/>
      <c r="G129" s="44"/>
      <c r="H129" s="45" t="s">
        <v>5</v>
      </c>
      <c r="I129" s="46">
        <f>I130/86400</f>
        <v>0</v>
      </c>
      <c r="J129" s="46">
        <f>(I130+J130)/86400</f>
        <v>0</v>
      </c>
      <c r="K129" s="46">
        <f>(I130+J130+K130)/86400</f>
        <v>0</v>
      </c>
      <c r="L129" s="46">
        <f>(I130+J130+K130+L130)/86400</f>
        <v>0</v>
      </c>
      <c r="M129" s="46">
        <f>(I130+J130+K130+L130+M130)/86400</f>
        <v>0</v>
      </c>
      <c r="N129" s="46">
        <f>(I130+J130+K130+L130+M130+N130)/86400</f>
        <v>0</v>
      </c>
      <c r="O129" s="46">
        <f>(I130+J130+K130+L130+M130+N130+O130)/86400</f>
        <v>0</v>
      </c>
      <c r="P129" s="47">
        <f>(I130+J130+K130+L130+M130+N130+O130+P130)/86400</f>
        <v>0</v>
      </c>
      <c r="Q129" s="70"/>
    </row>
    <row r="130" spans="1:17" s="49" customFormat="1" ht="18" customHeight="1">
      <c r="A130" s="50"/>
      <c r="B130" s="51"/>
      <c r="C130" s="6"/>
      <c r="D130" s="3"/>
      <c r="E130" s="52"/>
      <c r="F130" s="53"/>
      <c r="G130" s="54"/>
      <c r="H130" s="55" t="s">
        <v>13</v>
      </c>
      <c r="I130" s="56"/>
      <c r="J130" s="56"/>
      <c r="K130" s="56"/>
      <c r="L130" s="56"/>
      <c r="M130" s="56"/>
      <c r="N130" s="56"/>
      <c r="O130" s="56"/>
      <c r="P130" s="56"/>
      <c r="Q130" s="73"/>
    </row>
    <row r="131" spans="1:17" s="49" customFormat="1" ht="18" customHeight="1">
      <c r="A131" s="50"/>
      <c r="B131" s="51"/>
      <c r="C131" s="6"/>
      <c r="D131" s="3"/>
      <c r="E131" s="52"/>
      <c r="F131" s="53"/>
      <c r="G131" s="57"/>
      <c r="H131" s="58" t="s">
        <v>11</v>
      </c>
      <c r="I131" s="59">
        <f aca="true" t="shared" si="45" ref="I131:P131">I130*2/86400</f>
        <v>0</v>
      </c>
      <c r="J131" s="59">
        <f t="shared" si="45"/>
        <v>0</v>
      </c>
      <c r="K131" s="59">
        <f t="shared" si="45"/>
        <v>0</v>
      </c>
      <c r="L131" s="59">
        <f t="shared" si="45"/>
        <v>0</v>
      </c>
      <c r="M131" s="59">
        <f t="shared" si="45"/>
        <v>0</v>
      </c>
      <c r="N131" s="59">
        <f t="shared" si="45"/>
        <v>0</v>
      </c>
      <c r="O131" s="59">
        <f t="shared" si="45"/>
        <v>0</v>
      </c>
      <c r="P131" s="59">
        <f t="shared" si="45"/>
        <v>0</v>
      </c>
      <c r="Q131" s="73"/>
    </row>
    <row r="132" spans="1:17" s="49" customFormat="1" ht="18" customHeight="1">
      <c r="A132" s="50"/>
      <c r="B132" s="51"/>
      <c r="C132" s="6"/>
      <c r="D132" s="3"/>
      <c r="E132" s="52"/>
      <c r="F132" s="53"/>
      <c r="G132" s="57"/>
      <c r="H132" s="58" t="s">
        <v>8</v>
      </c>
      <c r="I132" s="60"/>
      <c r="J132" s="60"/>
      <c r="K132" s="60"/>
      <c r="L132" s="60"/>
      <c r="M132" s="60"/>
      <c r="N132" s="60"/>
      <c r="O132" s="60"/>
      <c r="P132" s="60"/>
      <c r="Q132" s="73"/>
    </row>
    <row r="133" spans="1:17" s="49" customFormat="1" ht="18" customHeight="1" thickBot="1">
      <c r="A133" s="61"/>
      <c r="B133" s="62"/>
      <c r="C133" s="7"/>
      <c r="D133" s="4"/>
      <c r="E133" s="63"/>
      <c r="F133" s="64"/>
      <c r="G133" s="65"/>
      <c r="H133" s="66" t="s">
        <v>9</v>
      </c>
      <c r="I133" s="67" t="e">
        <f>2.8/(I130/250)^3</f>
        <v>#DIV/0!</v>
      </c>
      <c r="J133" s="67" t="e">
        <f aca="true" t="shared" si="46" ref="J133:P133">2.8/(J130/250)^3</f>
        <v>#DIV/0!</v>
      </c>
      <c r="K133" s="67" t="e">
        <f t="shared" si="46"/>
        <v>#DIV/0!</v>
      </c>
      <c r="L133" s="67" t="e">
        <f t="shared" si="46"/>
        <v>#DIV/0!</v>
      </c>
      <c r="M133" s="67" t="e">
        <f t="shared" si="46"/>
        <v>#DIV/0!</v>
      </c>
      <c r="N133" s="67" t="e">
        <f t="shared" si="46"/>
        <v>#DIV/0!</v>
      </c>
      <c r="O133" s="67" t="e">
        <f t="shared" si="46"/>
        <v>#DIV/0!</v>
      </c>
      <c r="P133" s="67" t="e">
        <f t="shared" si="46"/>
        <v>#DIV/0!</v>
      </c>
      <c r="Q133" s="74"/>
    </row>
    <row r="134" spans="1:17" s="49" customFormat="1" ht="18" customHeight="1" thickTop="1">
      <c r="A134" s="40"/>
      <c r="B134" s="41"/>
      <c r="C134" s="5"/>
      <c r="D134" s="2" t="e">
        <f>VLOOKUP(C134,$C$1:$E$12,3,FALSE)/(P134*24*60*60)</f>
        <v>#N/A</v>
      </c>
      <c r="E134" s="42"/>
      <c r="F134" s="43"/>
      <c r="G134" s="44"/>
      <c r="H134" s="45" t="s">
        <v>5</v>
      </c>
      <c r="I134" s="46">
        <f>I135/86400</f>
        <v>0</v>
      </c>
      <c r="J134" s="46">
        <f>(I135+J135)/86400</f>
        <v>0</v>
      </c>
      <c r="K134" s="46">
        <f>(I135+J135+K135)/86400</f>
        <v>0</v>
      </c>
      <c r="L134" s="46">
        <f>(I135+J135+K135+L135)/86400</f>
        <v>0</v>
      </c>
      <c r="M134" s="46">
        <f>(I135+J135+K135+L135+M135)/86400</f>
        <v>0</v>
      </c>
      <c r="N134" s="46">
        <f>(I135+J135+K135+L135+M135+N135)/86400</f>
        <v>0</v>
      </c>
      <c r="O134" s="46">
        <f>(I135+J135+K135+L135+M135+N135+O135)/86400</f>
        <v>0</v>
      </c>
      <c r="P134" s="47">
        <f>(I135+J135+K135+L135+M135+N135+O135+P135)/86400</f>
        <v>0</v>
      </c>
      <c r="Q134" s="70"/>
    </row>
    <row r="135" spans="1:17" s="49" customFormat="1" ht="18" customHeight="1">
      <c r="A135" s="50"/>
      <c r="B135" s="51"/>
      <c r="C135" s="6"/>
      <c r="D135" s="3"/>
      <c r="E135" s="52"/>
      <c r="F135" s="53"/>
      <c r="G135" s="54"/>
      <c r="H135" s="55" t="s">
        <v>13</v>
      </c>
      <c r="I135" s="56"/>
      <c r="J135" s="56"/>
      <c r="K135" s="56"/>
      <c r="L135" s="56"/>
      <c r="M135" s="56"/>
      <c r="N135" s="56"/>
      <c r="O135" s="56"/>
      <c r="P135" s="56"/>
      <c r="Q135" s="73"/>
    </row>
    <row r="136" spans="1:17" s="49" customFormat="1" ht="18" customHeight="1">
      <c r="A136" s="50"/>
      <c r="B136" s="51"/>
      <c r="C136" s="6"/>
      <c r="D136" s="3"/>
      <c r="E136" s="52"/>
      <c r="F136" s="53"/>
      <c r="G136" s="57"/>
      <c r="H136" s="58" t="s">
        <v>11</v>
      </c>
      <c r="I136" s="59">
        <f aca="true" t="shared" si="47" ref="I136:P136">I135*2/86400</f>
        <v>0</v>
      </c>
      <c r="J136" s="59">
        <f t="shared" si="47"/>
        <v>0</v>
      </c>
      <c r="K136" s="59">
        <f t="shared" si="47"/>
        <v>0</v>
      </c>
      <c r="L136" s="59">
        <f t="shared" si="47"/>
        <v>0</v>
      </c>
      <c r="M136" s="59">
        <f t="shared" si="47"/>
        <v>0</v>
      </c>
      <c r="N136" s="59">
        <f t="shared" si="47"/>
        <v>0</v>
      </c>
      <c r="O136" s="59">
        <f t="shared" si="47"/>
        <v>0</v>
      </c>
      <c r="P136" s="59">
        <f t="shared" si="47"/>
        <v>0</v>
      </c>
      <c r="Q136" s="73"/>
    </row>
    <row r="137" spans="1:17" s="49" customFormat="1" ht="18" customHeight="1">
      <c r="A137" s="50"/>
      <c r="B137" s="51"/>
      <c r="C137" s="6"/>
      <c r="D137" s="3"/>
      <c r="E137" s="52"/>
      <c r="F137" s="53"/>
      <c r="G137" s="57"/>
      <c r="H137" s="58" t="s">
        <v>8</v>
      </c>
      <c r="I137" s="60"/>
      <c r="J137" s="60"/>
      <c r="K137" s="60"/>
      <c r="L137" s="60"/>
      <c r="M137" s="60"/>
      <c r="N137" s="60"/>
      <c r="O137" s="60"/>
      <c r="P137" s="60"/>
      <c r="Q137" s="73"/>
    </row>
    <row r="138" spans="1:17" s="49" customFormat="1" ht="18" customHeight="1" thickBot="1">
      <c r="A138" s="61"/>
      <c r="B138" s="62"/>
      <c r="C138" s="7"/>
      <c r="D138" s="4"/>
      <c r="E138" s="63"/>
      <c r="F138" s="64"/>
      <c r="G138" s="65"/>
      <c r="H138" s="66" t="s">
        <v>9</v>
      </c>
      <c r="I138" s="67" t="e">
        <f>2.8/(I135/250)^3</f>
        <v>#DIV/0!</v>
      </c>
      <c r="J138" s="67" t="e">
        <f aca="true" t="shared" si="48" ref="J138:P138">2.8/(J135/250)^3</f>
        <v>#DIV/0!</v>
      </c>
      <c r="K138" s="67" t="e">
        <f t="shared" si="48"/>
        <v>#DIV/0!</v>
      </c>
      <c r="L138" s="67" t="e">
        <f t="shared" si="48"/>
        <v>#DIV/0!</v>
      </c>
      <c r="M138" s="67" t="e">
        <f t="shared" si="48"/>
        <v>#DIV/0!</v>
      </c>
      <c r="N138" s="67" t="e">
        <f t="shared" si="48"/>
        <v>#DIV/0!</v>
      </c>
      <c r="O138" s="67" t="e">
        <f t="shared" si="48"/>
        <v>#DIV/0!</v>
      </c>
      <c r="P138" s="67" t="e">
        <f t="shared" si="48"/>
        <v>#DIV/0!</v>
      </c>
      <c r="Q138" s="74"/>
    </row>
    <row r="139" spans="1:17" s="49" customFormat="1" ht="18" customHeight="1" thickTop="1">
      <c r="A139" s="40"/>
      <c r="B139" s="41"/>
      <c r="C139" s="5"/>
      <c r="D139" s="2" t="e">
        <f>VLOOKUP(C139,$C$1:$E$12,3,FALSE)/(P139*24*60*60)</f>
        <v>#N/A</v>
      </c>
      <c r="E139" s="42"/>
      <c r="F139" s="43"/>
      <c r="H139" s="45" t="s">
        <v>5</v>
      </c>
      <c r="I139" s="46">
        <f>I140/86400</f>
        <v>0</v>
      </c>
      <c r="J139" s="46">
        <f>(I140+J140)/86400</f>
        <v>0</v>
      </c>
      <c r="K139" s="46">
        <f>(I140+J140+K140)/86400</f>
        <v>0</v>
      </c>
      <c r="L139" s="46">
        <f>(I140+J140+K140+L140)/86400</f>
        <v>0</v>
      </c>
      <c r="M139" s="46">
        <f>(I140+J140+K140+L140+M140)/86400</f>
        <v>0</v>
      </c>
      <c r="N139" s="46">
        <f>(I140+J140+K140+L140+M140+N140)/86400</f>
        <v>0</v>
      </c>
      <c r="O139" s="46">
        <f>(I140+J140+K140+L140+M140+N140+O140)/86400</f>
        <v>0</v>
      </c>
      <c r="P139" s="47">
        <f>(I140+J140+K140+L140+M140+N140+O140+P140)/86400</f>
        <v>0</v>
      </c>
      <c r="Q139" s="70"/>
    </row>
    <row r="140" spans="1:17" s="49" customFormat="1" ht="18" customHeight="1">
      <c r="A140" s="50"/>
      <c r="B140" s="51"/>
      <c r="C140" s="6"/>
      <c r="D140" s="3"/>
      <c r="E140" s="52"/>
      <c r="F140" s="53"/>
      <c r="H140" s="55" t="s">
        <v>13</v>
      </c>
      <c r="I140" s="56"/>
      <c r="J140" s="56"/>
      <c r="K140" s="56"/>
      <c r="L140" s="56"/>
      <c r="M140" s="56"/>
      <c r="N140" s="56"/>
      <c r="O140" s="56"/>
      <c r="P140" s="56"/>
      <c r="Q140" s="73"/>
    </row>
    <row r="141" spans="1:17" s="49" customFormat="1" ht="18" customHeight="1">
      <c r="A141" s="50"/>
      <c r="B141" s="51"/>
      <c r="C141" s="6"/>
      <c r="D141" s="3"/>
      <c r="E141" s="52"/>
      <c r="F141" s="53"/>
      <c r="H141" s="58" t="s">
        <v>11</v>
      </c>
      <c r="I141" s="59">
        <f aca="true" t="shared" si="49" ref="I141:P141">I140*2/86400</f>
        <v>0</v>
      </c>
      <c r="J141" s="59">
        <f t="shared" si="49"/>
        <v>0</v>
      </c>
      <c r="K141" s="59">
        <f t="shared" si="49"/>
        <v>0</v>
      </c>
      <c r="L141" s="59">
        <f t="shared" si="49"/>
        <v>0</v>
      </c>
      <c r="M141" s="59">
        <f t="shared" si="49"/>
        <v>0</v>
      </c>
      <c r="N141" s="59">
        <f t="shared" si="49"/>
        <v>0</v>
      </c>
      <c r="O141" s="59">
        <f t="shared" si="49"/>
        <v>0</v>
      </c>
      <c r="P141" s="59">
        <f t="shared" si="49"/>
        <v>0</v>
      </c>
      <c r="Q141" s="73"/>
    </row>
    <row r="142" spans="1:17" s="49" customFormat="1" ht="18" customHeight="1">
      <c r="A142" s="50"/>
      <c r="B142" s="51"/>
      <c r="C142" s="6"/>
      <c r="D142" s="3"/>
      <c r="E142" s="52"/>
      <c r="F142" s="53"/>
      <c r="H142" s="58" t="s">
        <v>8</v>
      </c>
      <c r="I142" s="60"/>
      <c r="J142" s="60"/>
      <c r="K142" s="60"/>
      <c r="L142" s="60"/>
      <c r="M142" s="60"/>
      <c r="N142" s="60"/>
      <c r="O142" s="60"/>
      <c r="P142" s="60"/>
      <c r="Q142" s="73"/>
    </row>
    <row r="143" spans="1:17" s="49" customFormat="1" ht="18" customHeight="1" thickBot="1">
      <c r="A143" s="61"/>
      <c r="B143" s="62"/>
      <c r="C143" s="7"/>
      <c r="D143" s="4"/>
      <c r="E143" s="63"/>
      <c r="F143" s="64"/>
      <c r="H143" s="66" t="s">
        <v>9</v>
      </c>
      <c r="I143" s="67" t="e">
        <f>2.8/(I140/250)^3</f>
        <v>#DIV/0!</v>
      </c>
      <c r="J143" s="67" t="e">
        <f aca="true" t="shared" si="50" ref="J143:P143">2.8/(J140/250)^3</f>
        <v>#DIV/0!</v>
      </c>
      <c r="K143" s="67" t="e">
        <f t="shared" si="50"/>
        <v>#DIV/0!</v>
      </c>
      <c r="L143" s="67" t="e">
        <f t="shared" si="50"/>
        <v>#DIV/0!</v>
      </c>
      <c r="M143" s="67" t="e">
        <f t="shared" si="50"/>
        <v>#DIV/0!</v>
      </c>
      <c r="N143" s="67" t="e">
        <f t="shared" si="50"/>
        <v>#DIV/0!</v>
      </c>
      <c r="O143" s="67" t="e">
        <f t="shared" si="50"/>
        <v>#DIV/0!</v>
      </c>
      <c r="P143" s="67" t="e">
        <f t="shared" si="50"/>
        <v>#DIV/0!</v>
      </c>
      <c r="Q143" s="74"/>
    </row>
    <row r="144" spans="1:17" s="49" customFormat="1" ht="18" customHeight="1" thickTop="1">
      <c r="A144" s="40"/>
      <c r="B144" s="41"/>
      <c r="C144" s="5"/>
      <c r="D144" s="2" t="e">
        <f>VLOOKUP(C144,$C$1:$E$12,3,FALSE)/(P144*24*60*60)</f>
        <v>#N/A</v>
      </c>
      <c r="E144" s="42"/>
      <c r="F144" s="43"/>
      <c r="H144" s="45" t="s">
        <v>5</v>
      </c>
      <c r="I144" s="46">
        <f>I145/86400</f>
        <v>0</v>
      </c>
      <c r="J144" s="46">
        <f>(I145+J145)/86400</f>
        <v>0</v>
      </c>
      <c r="K144" s="46">
        <f>(I145+J145+K145)/86400</f>
        <v>0</v>
      </c>
      <c r="L144" s="46">
        <f>(I145+J145+K145+L145)/86400</f>
        <v>0</v>
      </c>
      <c r="M144" s="46">
        <f>(I145+J145+K145+L145+M145)/86400</f>
        <v>0</v>
      </c>
      <c r="N144" s="46">
        <f>(I145+J145+K145+L145+M145+N145)/86400</f>
        <v>0</v>
      </c>
      <c r="O144" s="46">
        <f>(I145+J145+K145+L145+M145+N145+O145)/86400</f>
        <v>0</v>
      </c>
      <c r="P144" s="47">
        <f>(I145+J145+K145+L145+M145+N145+O145+P145)/86400</f>
        <v>0</v>
      </c>
      <c r="Q144" s="70"/>
    </row>
    <row r="145" spans="1:17" s="49" customFormat="1" ht="18" customHeight="1">
      <c r="A145" s="50"/>
      <c r="B145" s="51"/>
      <c r="C145" s="6"/>
      <c r="D145" s="3"/>
      <c r="E145" s="52"/>
      <c r="F145" s="53"/>
      <c r="H145" s="55" t="s">
        <v>13</v>
      </c>
      <c r="I145" s="56"/>
      <c r="J145" s="56"/>
      <c r="K145" s="56"/>
      <c r="L145" s="56"/>
      <c r="M145" s="56"/>
      <c r="N145" s="56"/>
      <c r="O145" s="56"/>
      <c r="P145" s="56"/>
      <c r="Q145" s="73"/>
    </row>
    <row r="146" spans="1:17" s="49" customFormat="1" ht="18" customHeight="1">
      <c r="A146" s="50"/>
      <c r="B146" s="51"/>
      <c r="C146" s="6"/>
      <c r="D146" s="3"/>
      <c r="E146" s="52"/>
      <c r="F146" s="53"/>
      <c r="H146" s="58" t="s">
        <v>11</v>
      </c>
      <c r="I146" s="59">
        <f aca="true" t="shared" si="51" ref="I146:P146">I145*2/86400</f>
        <v>0</v>
      </c>
      <c r="J146" s="59">
        <f t="shared" si="51"/>
        <v>0</v>
      </c>
      <c r="K146" s="59">
        <f t="shared" si="51"/>
        <v>0</v>
      </c>
      <c r="L146" s="59">
        <f t="shared" si="51"/>
        <v>0</v>
      </c>
      <c r="M146" s="59">
        <f t="shared" si="51"/>
        <v>0</v>
      </c>
      <c r="N146" s="59">
        <f t="shared" si="51"/>
        <v>0</v>
      </c>
      <c r="O146" s="59">
        <f t="shared" si="51"/>
        <v>0</v>
      </c>
      <c r="P146" s="59">
        <f t="shared" si="51"/>
        <v>0</v>
      </c>
      <c r="Q146" s="73"/>
    </row>
    <row r="147" spans="1:17" s="49" customFormat="1" ht="18" customHeight="1">
      <c r="A147" s="50"/>
      <c r="B147" s="51"/>
      <c r="C147" s="6"/>
      <c r="D147" s="3"/>
      <c r="E147" s="52"/>
      <c r="F147" s="53"/>
      <c r="H147" s="58" t="s">
        <v>8</v>
      </c>
      <c r="I147" s="60"/>
      <c r="J147" s="60"/>
      <c r="K147" s="60"/>
      <c r="L147" s="60"/>
      <c r="M147" s="60"/>
      <c r="N147" s="60"/>
      <c r="O147" s="60"/>
      <c r="P147" s="60"/>
      <c r="Q147" s="73"/>
    </row>
    <row r="148" spans="1:17" s="49" customFormat="1" ht="18" customHeight="1" thickBot="1">
      <c r="A148" s="61"/>
      <c r="B148" s="62"/>
      <c r="C148" s="7"/>
      <c r="D148" s="4"/>
      <c r="E148" s="63"/>
      <c r="F148" s="64"/>
      <c r="H148" s="66" t="s">
        <v>9</v>
      </c>
      <c r="I148" s="67" t="e">
        <f>2.8/(I145/250)^3</f>
        <v>#DIV/0!</v>
      </c>
      <c r="J148" s="67" t="e">
        <f aca="true" t="shared" si="52" ref="J148:P148">2.8/(J145/250)^3</f>
        <v>#DIV/0!</v>
      </c>
      <c r="K148" s="67" t="e">
        <f t="shared" si="52"/>
        <v>#DIV/0!</v>
      </c>
      <c r="L148" s="67" t="e">
        <f t="shared" si="52"/>
        <v>#DIV/0!</v>
      </c>
      <c r="M148" s="67" t="e">
        <f t="shared" si="52"/>
        <v>#DIV/0!</v>
      </c>
      <c r="N148" s="67" t="e">
        <f t="shared" si="52"/>
        <v>#DIV/0!</v>
      </c>
      <c r="O148" s="67" t="e">
        <f t="shared" si="52"/>
        <v>#DIV/0!</v>
      </c>
      <c r="P148" s="67" t="e">
        <f t="shared" si="52"/>
        <v>#DIV/0!</v>
      </c>
      <c r="Q148" s="74"/>
    </row>
    <row r="149" spans="1:17" s="49" customFormat="1" ht="18" customHeight="1" thickTop="1">
      <c r="A149" s="40"/>
      <c r="B149" s="41"/>
      <c r="C149" s="5"/>
      <c r="D149" s="2" t="e">
        <f>VLOOKUP(C149,$C$1:$E$12,3,FALSE)/(P149*24*60*60)</f>
        <v>#N/A</v>
      </c>
      <c r="E149" s="42"/>
      <c r="F149" s="43"/>
      <c r="H149" s="45" t="s">
        <v>5</v>
      </c>
      <c r="I149" s="46">
        <f>I150/86400</f>
        <v>0</v>
      </c>
      <c r="J149" s="46">
        <f>(I150+J150)/86400</f>
        <v>0</v>
      </c>
      <c r="K149" s="46">
        <f>(I150+J150+K150)/86400</f>
        <v>0</v>
      </c>
      <c r="L149" s="46">
        <f>(I150+J150+K150+L150)/86400</f>
        <v>0</v>
      </c>
      <c r="M149" s="46">
        <f>(I150+J150+K150+L150+M150)/86400</f>
        <v>0</v>
      </c>
      <c r="N149" s="46">
        <f>(I150+J150+K150+L150+M150+N150)/86400</f>
        <v>0</v>
      </c>
      <c r="O149" s="46">
        <f>(I150+J150+K150+L150+M150+N150+O150)/86400</f>
        <v>0</v>
      </c>
      <c r="P149" s="47">
        <f>(I150+J150+K150+L150+M150+N150+O150+P150)/86400</f>
        <v>0</v>
      </c>
      <c r="Q149" s="70"/>
    </row>
    <row r="150" spans="1:17" s="49" customFormat="1" ht="18" customHeight="1">
      <c r="A150" s="50"/>
      <c r="B150" s="51"/>
      <c r="C150" s="6"/>
      <c r="D150" s="3"/>
      <c r="E150" s="52"/>
      <c r="F150" s="53"/>
      <c r="H150" s="55" t="s">
        <v>13</v>
      </c>
      <c r="I150" s="56"/>
      <c r="J150" s="56"/>
      <c r="K150" s="56"/>
      <c r="L150" s="56"/>
      <c r="M150" s="56"/>
      <c r="N150" s="56"/>
      <c r="O150" s="56"/>
      <c r="P150" s="56"/>
      <c r="Q150" s="73"/>
    </row>
    <row r="151" spans="1:17" s="49" customFormat="1" ht="18" customHeight="1">
      <c r="A151" s="50"/>
      <c r="B151" s="51"/>
      <c r="C151" s="6"/>
      <c r="D151" s="3"/>
      <c r="E151" s="52"/>
      <c r="F151" s="53"/>
      <c r="H151" s="58" t="s">
        <v>11</v>
      </c>
      <c r="I151" s="59">
        <f aca="true" t="shared" si="53" ref="I151:P151">I150*2/86400</f>
        <v>0</v>
      </c>
      <c r="J151" s="59">
        <f t="shared" si="53"/>
        <v>0</v>
      </c>
      <c r="K151" s="59">
        <f t="shared" si="53"/>
        <v>0</v>
      </c>
      <c r="L151" s="59">
        <f t="shared" si="53"/>
        <v>0</v>
      </c>
      <c r="M151" s="59">
        <f t="shared" si="53"/>
        <v>0</v>
      </c>
      <c r="N151" s="59">
        <f t="shared" si="53"/>
        <v>0</v>
      </c>
      <c r="O151" s="59">
        <f t="shared" si="53"/>
        <v>0</v>
      </c>
      <c r="P151" s="59">
        <f t="shared" si="53"/>
        <v>0</v>
      </c>
      <c r="Q151" s="73"/>
    </row>
    <row r="152" spans="1:17" s="49" customFormat="1" ht="18" customHeight="1">
      <c r="A152" s="50"/>
      <c r="B152" s="51"/>
      <c r="C152" s="6"/>
      <c r="D152" s="3"/>
      <c r="E152" s="52"/>
      <c r="F152" s="53"/>
      <c r="H152" s="58" t="s">
        <v>8</v>
      </c>
      <c r="I152" s="60"/>
      <c r="J152" s="60"/>
      <c r="K152" s="60"/>
      <c r="L152" s="60"/>
      <c r="M152" s="60"/>
      <c r="N152" s="60"/>
      <c r="O152" s="60"/>
      <c r="P152" s="60"/>
      <c r="Q152" s="73"/>
    </row>
    <row r="153" spans="1:17" s="49" customFormat="1" ht="18" customHeight="1" thickBot="1">
      <c r="A153" s="61"/>
      <c r="B153" s="62"/>
      <c r="C153" s="7"/>
      <c r="D153" s="4"/>
      <c r="E153" s="63"/>
      <c r="F153" s="64"/>
      <c r="H153" s="66" t="s">
        <v>9</v>
      </c>
      <c r="I153" s="67" t="e">
        <f>2.8/(I150/250)^3</f>
        <v>#DIV/0!</v>
      </c>
      <c r="J153" s="67" t="e">
        <f aca="true" t="shared" si="54" ref="J153:P153">2.8/(J150/250)^3</f>
        <v>#DIV/0!</v>
      </c>
      <c r="K153" s="67" t="e">
        <f t="shared" si="54"/>
        <v>#DIV/0!</v>
      </c>
      <c r="L153" s="67" t="e">
        <f t="shared" si="54"/>
        <v>#DIV/0!</v>
      </c>
      <c r="M153" s="67" t="e">
        <f t="shared" si="54"/>
        <v>#DIV/0!</v>
      </c>
      <c r="N153" s="67" t="e">
        <f t="shared" si="54"/>
        <v>#DIV/0!</v>
      </c>
      <c r="O153" s="67" t="e">
        <f t="shared" si="54"/>
        <v>#DIV/0!</v>
      </c>
      <c r="P153" s="67" t="e">
        <f t="shared" si="54"/>
        <v>#DIV/0!</v>
      </c>
      <c r="Q153" s="74"/>
    </row>
    <row r="154" spans="1:17" s="49" customFormat="1" ht="18" customHeight="1" thickTop="1">
      <c r="A154" s="40"/>
      <c r="B154" s="41"/>
      <c r="C154" s="5"/>
      <c r="D154" s="2" t="e">
        <f>VLOOKUP(C154,$C$1:$E$12,3,FALSE)/(P154*24*60*60)</f>
        <v>#N/A</v>
      </c>
      <c r="E154" s="42"/>
      <c r="F154" s="43"/>
      <c r="H154" s="45" t="s">
        <v>5</v>
      </c>
      <c r="I154" s="46">
        <f>I155/86400</f>
        <v>0</v>
      </c>
      <c r="J154" s="46">
        <f>(I155+J155)/86400</f>
        <v>0</v>
      </c>
      <c r="K154" s="46">
        <f>(I155+J155+K155)/86400</f>
        <v>0</v>
      </c>
      <c r="L154" s="46">
        <f>(I155+J155+K155+L155)/86400</f>
        <v>0</v>
      </c>
      <c r="M154" s="46">
        <f>(I155+J155+K155+L155+M155)/86400</f>
        <v>0</v>
      </c>
      <c r="N154" s="46">
        <f>(I155+J155+K155+L155+M155+N155)/86400</f>
        <v>0</v>
      </c>
      <c r="O154" s="46">
        <f>(I155+J155+K155+L155+M155+N155+O155)/86400</f>
        <v>0</v>
      </c>
      <c r="P154" s="47">
        <f>(I155+J155+K155+L155+M155+N155+O155+P155)/86400</f>
        <v>0</v>
      </c>
      <c r="Q154" s="70"/>
    </row>
    <row r="155" spans="1:17" s="49" customFormat="1" ht="18" customHeight="1">
      <c r="A155" s="50"/>
      <c r="B155" s="51"/>
      <c r="C155" s="6"/>
      <c r="D155" s="3"/>
      <c r="E155" s="52"/>
      <c r="F155" s="53"/>
      <c r="H155" s="55" t="s">
        <v>13</v>
      </c>
      <c r="I155" s="56"/>
      <c r="J155" s="56"/>
      <c r="K155" s="56"/>
      <c r="L155" s="56"/>
      <c r="M155" s="56"/>
      <c r="N155" s="56"/>
      <c r="O155" s="56"/>
      <c r="P155" s="56"/>
      <c r="Q155" s="73"/>
    </row>
    <row r="156" spans="1:17" s="49" customFormat="1" ht="18" customHeight="1">
      <c r="A156" s="50"/>
      <c r="B156" s="51"/>
      <c r="C156" s="6"/>
      <c r="D156" s="3"/>
      <c r="E156" s="52"/>
      <c r="F156" s="53"/>
      <c r="H156" s="58" t="s">
        <v>11</v>
      </c>
      <c r="I156" s="59">
        <f aca="true" t="shared" si="55" ref="I156:P156">I155*2/86400</f>
        <v>0</v>
      </c>
      <c r="J156" s="59">
        <f t="shared" si="55"/>
        <v>0</v>
      </c>
      <c r="K156" s="59">
        <f t="shared" si="55"/>
        <v>0</v>
      </c>
      <c r="L156" s="59">
        <f t="shared" si="55"/>
        <v>0</v>
      </c>
      <c r="M156" s="59">
        <f t="shared" si="55"/>
        <v>0</v>
      </c>
      <c r="N156" s="59">
        <f t="shared" si="55"/>
        <v>0</v>
      </c>
      <c r="O156" s="59">
        <f t="shared" si="55"/>
        <v>0</v>
      </c>
      <c r="P156" s="59">
        <f t="shared" si="55"/>
        <v>0</v>
      </c>
      <c r="Q156" s="73"/>
    </row>
    <row r="157" spans="1:17" s="49" customFormat="1" ht="18" customHeight="1">
      <c r="A157" s="50"/>
      <c r="B157" s="51"/>
      <c r="C157" s="6"/>
      <c r="D157" s="3"/>
      <c r="E157" s="52"/>
      <c r="F157" s="53"/>
      <c r="H157" s="58" t="s">
        <v>8</v>
      </c>
      <c r="I157" s="60"/>
      <c r="J157" s="60"/>
      <c r="K157" s="60"/>
      <c r="L157" s="60"/>
      <c r="M157" s="60"/>
      <c r="N157" s="60"/>
      <c r="O157" s="60"/>
      <c r="P157" s="60"/>
      <c r="Q157" s="73"/>
    </row>
    <row r="158" spans="1:17" s="49" customFormat="1" ht="18" customHeight="1" thickBot="1">
      <c r="A158" s="61"/>
      <c r="B158" s="62"/>
      <c r="C158" s="7"/>
      <c r="D158" s="4"/>
      <c r="E158" s="63"/>
      <c r="F158" s="64"/>
      <c r="H158" s="66" t="s">
        <v>9</v>
      </c>
      <c r="I158" s="67" t="e">
        <f>2.8/(I155/250)^3</f>
        <v>#DIV/0!</v>
      </c>
      <c r="J158" s="67" t="e">
        <f aca="true" t="shared" si="56" ref="J158:P158">2.8/(J155/250)^3</f>
        <v>#DIV/0!</v>
      </c>
      <c r="K158" s="67" t="e">
        <f t="shared" si="56"/>
        <v>#DIV/0!</v>
      </c>
      <c r="L158" s="67" t="e">
        <f t="shared" si="56"/>
        <v>#DIV/0!</v>
      </c>
      <c r="M158" s="67" t="e">
        <f t="shared" si="56"/>
        <v>#DIV/0!</v>
      </c>
      <c r="N158" s="67" t="e">
        <f t="shared" si="56"/>
        <v>#DIV/0!</v>
      </c>
      <c r="O158" s="67" t="e">
        <f t="shared" si="56"/>
        <v>#DIV/0!</v>
      </c>
      <c r="P158" s="67" t="e">
        <f t="shared" si="56"/>
        <v>#DIV/0!</v>
      </c>
      <c r="Q158" s="74"/>
    </row>
    <row r="159" spans="1:17" s="49" customFormat="1" ht="18" customHeight="1" thickTop="1">
      <c r="A159" s="40"/>
      <c r="B159" s="41"/>
      <c r="C159" s="5"/>
      <c r="D159" s="2" t="e">
        <f>VLOOKUP(C159,$C$1:$E$12,3,FALSE)/(P159*24*60*60)</f>
        <v>#N/A</v>
      </c>
      <c r="E159" s="42"/>
      <c r="F159" s="43"/>
      <c r="H159" s="45" t="s">
        <v>5</v>
      </c>
      <c r="I159" s="46">
        <f>I160/86400</f>
        <v>0</v>
      </c>
      <c r="J159" s="46">
        <f>(I160+J160)/86400</f>
        <v>0</v>
      </c>
      <c r="K159" s="46">
        <f>(I160+J160+K160)/86400</f>
        <v>0</v>
      </c>
      <c r="L159" s="46">
        <f>(I160+J160+K160+L160)/86400</f>
        <v>0</v>
      </c>
      <c r="M159" s="46">
        <f>(I160+J160+K160+L160+M160)/86400</f>
        <v>0</v>
      </c>
      <c r="N159" s="46">
        <f>(I160+J160+K160+L160+M160+N160)/86400</f>
        <v>0</v>
      </c>
      <c r="O159" s="46">
        <f>(I160+J160+K160+L160+M160+N160+O160)/86400</f>
        <v>0</v>
      </c>
      <c r="P159" s="47">
        <f>(I160+J160+K160+L160+M160+N160+O160+P160)/86400</f>
        <v>0</v>
      </c>
      <c r="Q159" s="70"/>
    </row>
    <row r="160" spans="1:17" s="49" customFormat="1" ht="18" customHeight="1">
      <c r="A160" s="50"/>
      <c r="B160" s="51"/>
      <c r="C160" s="6"/>
      <c r="D160" s="3"/>
      <c r="E160" s="52"/>
      <c r="F160" s="53"/>
      <c r="H160" s="55" t="s">
        <v>13</v>
      </c>
      <c r="I160" s="56"/>
      <c r="J160" s="56"/>
      <c r="K160" s="56"/>
      <c r="L160" s="56"/>
      <c r="M160" s="56"/>
      <c r="N160" s="56"/>
      <c r="O160" s="56"/>
      <c r="P160" s="56"/>
      <c r="Q160" s="73"/>
    </row>
    <row r="161" spans="1:17" s="49" customFormat="1" ht="18" customHeight="1">
      <c r="A161" s="50"/>
      <c r="B161" s="51"/>
      <c r="C161" s="6"/>
      <c r="D161" s="3"/>
      <c r="E161" s="52"/>
      <c r="F161" s="53"/>
      <c r="H161" s="58" t="s">
        <v>11</v>
      </c>
      <c r="I161" s="59">
        <f aca="true" t="shared" si="57" ref="I161:P161">I160*2/86400</f>
        <v>0</v>
      </c>
      <c r="J161" s="59">
        <f t="shared" si="57"/>
        <v>0</v>
      </c>
      <c r="K161" s="59">
        <f t="shared" si="57"/>
        <v>0</v>
      </c>
      <c r="L161" s="59">
        <f t="shared" si="57"/>
        <v>0</v>
      </c>
      <c r="M161" s="59">
        <f t="shared" si="57"/>
        <v>0</v>
      </c>
      <c r="N161" s="59">
        <f t="shared" si="57"/>
        <v>0</v>
      </c>
      <c r="O161" s="59">
        <f t="shared" si="57"/>
        <v>0</v>
      </c>
      <c r="P161" s="59">
        <f t="shared" si="57"/>
        <v>0</v>
      </c>
      <c r="Q161" s="73"/>
    </row>
    <row r="162" spans="1:17" s="49" customFormat="1" ht="18" customHeight="1">
      <c r="A162" s="50"/>
      <c r="B162" s="51"/>
      <c r="C162" s="6"/>
      <c r="D162" s="3"/>
      <c r="E162" s="52"/>
      <c r="F162" s="53"/>
      <c r="H162" s="58" t="s">
        <v>8</v>
      </c>
      <c r="I162" s="60"/>
      <c r="J162" s="60"/>
      <c r="K162" s="60"/>
      <c r="L162" s="60"/>
      <c r="M162" s="60"/>
      <c r="N162" s="60"/>
      <c r="O162" s="60"/>
      <c r="P162" s="60"/>
      <c r="Q162" s="73"/>
    </row>
    <row r="163" spans="1:17" s="49" customFormat="1" ht="18" customHeight="1" thickBot="1">
      <c r="A163" s="61"/>
      <c r="B163" s="62"/>
      <c r="C163" s="7"/>
      <c r="D163" s="4"/>
      <c r="E163" s="63"/>
      <c r="F163" s="64"/>
      <c r="H163" s="66" t="s">
        <v>9</v>
      </c>
      <c r="I163" s="67" t="e">
        <f>2.8/(I160/250)^3</f>
        <v>#DIV/0!</v>
      </c>
      <c r="J163" s="67" t="e">
        <f aca="true" t="shared" si="58" ref="J163:P163">2.8/(J160/250)^3</f>
        <v>#DIV/0!</v>
      </c>
      <c r="K163" s="67" t="e">
        <f t="shared" si="58"/>
        <v>#DIV/0!</v>
      </c>
      <c r="L163" s="67" t="e">
        <f t="shared" si="58"/>
        <v>#DIV/0!</v>
      </c>
      <c r="M163" s="67" t="e">
        <f t="shared" si="58"/>
        <v>#DIV/0!</v>
      </c>
      <c r="N163" s="67" t="e">
        <f t="shared" si="58"/>
        <v>#DIV/0!</v>
      </c>
      <c r="O163" s="67" t="e">
        <f t="shared" si="58"/>
        <v>#DIV/0!</v>
      </c>
      <c r="P163" s="67" t="e">
        <f t="shared" si="58"/>
        <v>#DIV/0!</v>
      </c>
      <c r="Q163" s="74"/>
    </row>
    <row r="164" spans="1:17" s="49" customFormat="1" ht="18" customHeight="1" thickTop="1">
      <c r="A164" s="40"/>
      <c r="B164" s="41"/>
      <c r="C164" s="5"/>
      <c r="D164" s="2" t="e">
        <f>VLOOKUP(C164,$C$1:$E$12,3,FALSE)/(P164*24*60*60)</f>
        <v>#N/A</v>
      </c>
      <c r="E164" s="42"/>
      <c r="F164" s="43"/>
      <c r="H164" s="45" t="s">
        <v>5</v>
      </c>
      <c r="I164" s="46">
        <f>I165/86400</f>
        <v>0</v>
      </c>
      <c r="J164" s="46">
        <f>(I165+J165)/86400</f>
        <v>0</v>
      </c>
      <c r="K164" s="46">
        <f>(I165+J165+K165)/86400</f>
        <v>0</v>
      </c>
      <c r="L164" s="46">
        <f>(I165+J165+K165+L165)/86400</f>
        <v>0</v>
      </c>
      <c r="M164" s="46">
        <f>(I165+J165+K165+L165+M165)/86400</f>
        <v>0</v>
      </c>
      <c r="N164" s="46">
        <f>(I165+J165+K165+L165+M165+N165)/86400</f>
        <v>0</v>
      </c>
      <c r="O164" s="46">
        <f>(I165+J165+K165+L165+M165+N165+O165)/86400</f>
        <v>0</v>
      </c>
      <c r="P164" s="47">
        <f>(I165+J165+K165+L165+M165+N165+O165+P165)/86400</f>
        <v>0</v>
      </c>
      <c r="Q164" s="70"/>
    </row>
    <row r="165" spans="1:17" s="49" customFormat="1" ht="18" customHeight="1">
      <c r="A165" s="50"/>
      <c r="B165" s="51"/>
      <c r="C165" s="6"/>
      <c r="D165" s="3"/>
      <c r="E165" s="52"/>
      <c r="F165" s="53"/>
      <c r="H165" s="55" t="s">
        <v>13</v>
      </c>
      <c r="I165" s="56"/>
      <c r="J165" s="56"/>
      <c r="K165" s="56"/>
      <c r="L165" s="56"/>
      <c r="M165" s="56"/>
      <c r="N165" s="56"/>
      <c r="O165" s="56"/>
      <c r="P165" s="56"/>
      <c r="Q165" s="73"/>
    </row>
    <row r="166" spans="1:17" s="49" customFormat="1" ht="18" customHeight="1">
      <c r="A166" s="50"/>
      <c r="B166" s="51"/>
      <c r="C166" s="6"/>
      <c r="D166" s="3"/>
      <c r="E166" s="52"/>
      <c r="F166" s="53"/>
      <c r="H166" s="58" t="s">
        <v>11</v>
      </c>
      <c r="I166" s="59">
        <f aca="true" t="shared" si="59" ref="I166:P166">I165*2/86400</f>
        <v>0</v>
      </c>
      <c r="J166" s="59">
        <f t="shared" si="59"/>
        <v>0</v>
      </c>
      <c r="K166" s="59">
        <f t="shared" si="59"/>
        <v>0</v>
      </c>
      <c r="L166" s="59">
        <f t="shared" si="59"/>
        <v>0</v>
      </c>
      <c r="M166" s="59">
        <f t="shared" si="59"/>
        <v>0</v>
      </c>
      <c r="N166" s="59">
        <f t="shared" si="59"/>
        <v>0</v>
      </c>
      <c r="O166" s="59">
        <f t="shared" si="59"/>
        <v>0</v>
      </c>
      <c r="P166" s="59">
        <f t="shared" si="59"/>
        <v>0</v>
      </c>
      <c r="Q166" s="73"/>
    </row>
    <row r="167" spans="1:17" s="49" customFormat="1" ht="18" customHeight="1">
      <c r="A167" s="50"/>
      <c r="B167" s="51"/>
      <c r="C167" s="6"/>
      <c r="D167" s="3"/>
      <c r="E167" s="52"/>
      <c r="F167" s="53"/>
      <c r="H167" s="58" t="s">
        <v>8</v>
      </c>
      <c r="I167" s="60"/>
      <c r="J167" s="60"/>
      <c r="K167" s="60"/>
      <c r="L167" s="60"/>
      <c r="M167" s="60"/>
      <c r="N167" s="60"/>
      <c r="O167" s="60"/>
      <c r="P167" s="60"/>
      <c r="Q167" s="73"/>
    </row>
    <row r="168" spans="1:17" s="49" customFormat="1" ht="18" customHeight="1" thickBot="1">
      <c r="A168" s="61"/>
      <c r="B168" s="62"/>
      <c r="C168" s="7"/>
      <c r="D168" s="4"/>
      <c r="E168" s="63"/>
      <c r="F168" s="64"/>
      <c r="H168" s="66" t="s">
        <v>9</v>
      </c>
      <c r="I168" s="67" t="e">
        <f>2.8/(I165/250)^3</f>
        <v>#DIV/0!</v>
      </c>
      <c r="J168" s="67" t="e">
        <f aca="true" t="shared" si="60" ref="J168:P168">2.8/(J165/250)^3</f>
        <v>#DIV/0!</v>
      </c>
      <c r="K168" s="67" t="e">
        <f t="shared" si="60"/>
        <v>#DIV/0!</v>
      </c>
      <c r="L168" s="67" t="e">
        <f t="shared" si="60"/>
        <v>#DIV/0!</v>
      </c>
      <c r="M168" s="67" t="e">
        <f t="shared" si="60"/>
        <v>#DIV/0!</v>
      </c>
      <c r="N168" s="67" t="e">
        <f t="shared" si="60"/>
        <v>#DIV/0!</v>
      </c>
      <c r="O168" s="67" t="e">
        <f t="shared" si="60"/>
        <v>#DIV/0!</v>
      </c>
      <c r="P168" s="67" t="e">
        <f t="shared" si="60"/>
        <v>#DIV/0!</v>
      </c>
      <c r="Q168" s="74"/>
    </row>
    <row r="169" spans="1:17" s="49" customFormat="1" ht="18" customHeight="1" thickTop="1">
      <c r="A169" s="40"/>
      <c r="B169" s="41"/>
      <c r="C169" s="5"/>
      <c r="D169" s="2" t="e">
        <f>VLOOKUP(C169,$C$1:$E$12,3,FALSE)/(P169*24*60*60)</f>
        <v>#N/A</v>
      </c>
      <c r="E169" s="42"/>
      <c r="F169" s="43"/>
      <c r="H169" s="45" t="s">
        <v>5</v>
      </c>
      <c r="I169" s="46">
        <f>I170/86400</f>
        <v>0</v>
      </c>
      <c r="J169" s="46">
        <f>(I170+J170)/86400</f>
        <v>0</v>
      </c>
      <c r="K169" s="46">
        <f>(I170+J170+K170)/86400</f>
        <v>0</v>
      </c>
      <c r="L169" s="46">
        <f>(I170+J170+K170+L170)/86400</f>
        <v>0</v>
      </c>
      <c r="M169" s="46">
        <f>(I170+J170+K170+L170+M170)/86400</f>
        <v>0</v>
      </c>
      <c r="N169" s="46">
        <f>(I170+J170+K170+L170+M170+N170)/86400</f>
        <v>0</v>
      </c>
      <c r="O169" s="46">
        <f>(I170+J170+K170+L170+M170+N170+O170)/86400</f>
        <v>0</v>
      </c>
      <c r="P169" s="47" t="s">
        <v>15</v>
      </c>
      <c r="Q169" s="70"/>
    </row>
    <row r="170" spans="1:17" s="49" customFormat="1" ht="18" customHeight="1">
      <c r="A170" s="50"/>
      <c r="B170" s="51"/>
      <c r="C170" s="6"/>
      <c r="D170" s="3"/>
      <c r="E170" s="52"/>
      <c r="F170" s="53"/>
      <c r="H170" s="55" t="s">
        <v>13</v>
      </c>
      <c r="I170" s="56"/>
      <c r="J170" s="56"/>
      <c r="K170" s="56"/>
      <c r="L170" s="56"/>
      <c r="M170" s="56"/>
      <c r="N170" s="56"/>
      <c r="O170" s="56"/>
      <c r="P170" s="56"/>
      <c r="Q170" s="73"/>
    </row>
    <row r="171" spans="1:17" s="49" customFormat="1" ht="18" customHeight="1">
      <c r="A171" s="50"/>
      <c r="B171" s="51"/>
      <c r="C171" s="6"/>
      <c r="D171" s="3"/>
      <c r="E171" s="52"/>
      <c r="F171" s="53"/>
      <c r="H171" s="58" t="s">
        <v>11</v>
      </c>
      <c r="I171" s="59">
        <f aca="true" t="shared" si="61" ref="I171:P171">I170*2/86400</f>
        <v>0</v>
      </c>
      <c r="J171" s="59">
        <f t="shared" si="61"/>
        <v>0</v>
      </c>
      <c r="K171" s="59">
        <f t="shared" si="61"/>
        <v>0</v>
      </c>
      <c r="L171" s="59">
        <f t="shared" si="61"/>
        <v>0</v>
      </c>
      <c r="M171" s="59">
        <f t="shared" si="61"/>
        <v>0</v>
      </c>
      <c r="N171" s="59">
        <f t="shared" si="61"/>
        <v>0</v>
      </c>
      <c r="O171" s="59">
        <f t="shared" si="61"/>
        <v>0</v>
      </c>
      <c r="P171" s="59">
        <f t="shared" si="61"/>
        <v>0</v>
      </c>
      <c r="Q171" s="73"/>
    </row>
    <row r="172" spans="1:17" s="49" customFormat="1" ht="18" customHeight="1">
      <c r="A172" s="50"/>
      <c r="B172" s="51"/>
      <c r="C172" s="6"/>
      <c r="D172" s="3"/>
      <c r="E172" s="52"/>
      <c r="F172" s="53"/>
      <c r="H172" s="58" t="s">
        <v>8</v>
      </c>
      <c r="I172" s="60"/>
      <c r="J172" s="60"/>
      <c r="K172" s="60"/>
      <c r="L172" s="60"/>
      <c r="M172" s="60"/>
      <c r="N172" s="60"/>
      <c r="O172" s="60"/>
      <c r="P172" s="60"/>
      <c r="Q172" s="73"/>
    </row>
    <row r="173" spans="1:17" s="49" customFormat="1" ht="18" customHeight="1" thickBot="1">
      <c r="A173" s="61"/>
      <c r="B173" s="62"/>
      <c r="C173" s="7"/>
      <c r="D173" s="4"/>
      <c r="E173" s="63"/>
      <c r="F173" s="64"/>
      <c r="H173" s="66" t="s">
        <v>9</v>
      </c>
      <c r="I173" s="67" t="e">
        <f>2.8/(I170/250)^3</f>
        <v>#DIV/0!</v>
      </c>
      <c r="J173" s="67" t="e">
        <f aca="true" t="shared" si="62" ref="J173:P173">2.8/(J170/250)^3</f>
        <v>#DIV/0!</v>
      </c>
      <c r="K173" s="67" t="e">
        <f t="shared" si="62"/>
        <v>#DIV/0!</v>
      </c>
      <c r="L173" s="67" t="e">
        <f t="shared" si="62"/>
        <v>#DIV/0!</v>
      </c>
      <c r="M173" s="67" t="e">
        <f t="shared" si="62"/>
        <v>#DIV/0!</v>
      </c>
      <c r="N173" s="67" t="e">
        <f t="shared" si="62"/>
        <v>#DIV/0!</v>
      </c>
      <c r="O173" s="67" t="e">
        <f t="shared" si="62"/>
        <v>#DIV/0!</v>
      </c>
      <c r="P173" s="67" t="e">
        <f t="shared" si="62"/>
        <v>#DIV/0!</v>
      </c>
      <c r="Q173" s="74"/>
    </row>
    <row r="174" spans="1:17" s="49" customFormat="1" ht="18" customHeight="1" thickTop="1">
      <c r="A174" s="40"/>
      <c r="B174" s="41"/>
      <c r="C174" s="5"/>
      <c r="D174" s="2" t="e">
        <f>VLOOKUP(C174,$C$1:$E$12,3,FALSE)/(P174*24*60*60)</f>
        <v>#N/A</v>
      </c>
      <c r="E174" s="42"/>
      <c r="F174" s="43"/>
      <c r="H174" s="45" t="s">
        <v>5</v>
      </c>
      <c r="I174" s="46">
        <f>I175/86400</f>
        <v>0</v>
      </c>
      <c r="J174" s="46">
        <f>(I175+J175)/86400</f>
        <v>0</v>
      </c>
      <c r="K174" s="46">
        <f>(I175+J175+K175)/86400</f>
        <v>0</v>
      </c>
      <c r="L174" s="46">
        <f>(I175+J175+K175+L175)/86400</f>
        <v>0</v>
      </c>
      <c r="M174" s="46">
        <f>(I175+J175+K175+L175+M175)/86400</f>
        <v>0</v>
      </c>
      <c r="N174" s="46">
        <f>(I175+J175+K175+L175+M175+N175)/86400</f>
        <v>0</v>
      </c>
      <c r="O174" s="46">
        <f>(I175+J175+K175+L175+M175+N175+O175)/86400</f>
        <v>0</v>
      </c>
      <c r="P174" s="47">
        <f>(I175+J175+K175+L175+M175+N175+O175+P175)/86400</f>
        <v>0</v>
      </c>
      <c r="Q174" s="70"/>
    </row>
    <row r="175" spans="1:17" s="49" customFormat="1" ht="18" customHeight="1">
      <c r="A175" s="50"/>
      <c r="B175" s="51"/>
      <c r="C175" s="6"/>
      <c r="D175" s="3"/>
      <c r="E175" s="52"/>
      <c r="F175" s="53"/>
      <c r="H175" s="55" t="s">
        <v>13</v>
      </c>
      <c r="I175" s="56"/>
      <c r="J175" s="56"/>
      <c r="K175" s="56"/>
      <c r="L175" s="56"/>
      <c r="M175" s="56"/>
      <c r="N175" s="56"/>
      <c r="O175" s="56"/>
      <c r="P175" s="56"/>
      <c r="Q175" s="73"/>
    </row>
    <row r="176" spans="1:17" s="49" customFormat="1" ht="18" customHeight="1">
      <c r="A176" s="50"/>
      <c r="B176" s="51"/>
      <c r="C176" s="6"/>
      <c r="D176" s="3"/>
      <c r="E176" s="52"/>
      <c r="F176" s="53"/>
      <c r="H176" s="58" t="s">
        <v>11</v>
      </c>
      <c r="I176" s="59">
        <f aca="true" t="shared" si="63" ref="I176:P176">I175*2/86400</f>
        <v>0</v>
      </c>
      <c r="J176" s="59">
        <f t="shared" si="63"/>
        <v>0</v>
      </c>
      <c r="K176" s="59">
        <f t="shared" si="63"/>
        <v>0</v>
      </c>
      <c r="L176" s="59">
        <f t="shared" si="63"/>
        <v>0</v>
      </c>
      <c r="M176" s="59">
        <f t="shared" si="63"/>
        <v>0</v>
      </c>
      <c r="N176" s="59">
        <f t="shared" si="63"/>
        <v>0</v>
      </c>
      <c r="O176" s="59">
        <f t="shared" si="63"/>
        <v>0</v>
      </c>
      <c r="P176" s="59">
        <f t="shared" si="63"/>
        <v>0</v>
      </c>
      <c r="Q176" s="73"/>
    </row>
    <row r="177" spans="1:17" s="49" customFormat="1" ht="18" customHeight="1">
      <c r="A177" s="50"/>
      <c r="B177" s="51"/>
      <c r="C177" s="6"/>
      <c r="D177" s="3"/>
      <c r="E177" s="52"/>
      <c r="F177" s="53"/>
      <c r="H177" s="58" t="s">
        <v>8</v>
      </c>
      <c r="I177" s="60"/>
      <c r="J177" s="60"/>
      <c r="K177" s="60"/>
      <c r="L177" s="60"/>
      <c r="M177" s="60"/>
      <c r="N177" s="60"/>
      <c r="O177" s="60"/>
      <c r="P177" s="60"/>
      <c r="Q177" s="73"/>
    </row>
    <row r="178" spans="1:17" s="49" customFormat="1" ht="18" customHeight="1" thickBot="1">
      <c r="A178" s="61"/>
      <c r="B178" s="62"/>
      <c r="C178" s="7"/>
      <c r="D178" s="4"/>
      <c r="E178" s="63"/>
      <c r="F178" s="64"/>
      <c r="H178" s="66" t="s">
        <v>9</v>
      </c>
      <c r="I178" s="67" t="e">
        <f>2.8/(I175/250)^3</f>
        <v>#DIV/0!</v>
      </c>
      <c r="J178" s="67" t="e">
        <f aca="true" t="shared" si="64" ref="J178:P178">2.8/(J175/250)^3</f>
        <v>#DIV/0!</v>
      </c>
      <c r="K178" s="67" t="e">
        <f t="shared" si="64"/>
        <v>#DIV/0!</v>
      </c>
      <c r="L178" s="67" t="e">
        <f t="shared" si="64"/>
        <v>#DIV/0!</v>
      </c>
      <c r="M178" s="67" t="e">
        <f t="shared" si="64"/>
        <v>#DIV/0!</v>
      </c>
      <c r="N178" s="67" t="e">
        <f t="shared" si="64"/>
        <v>#DIV/0!</v>
      </c>
      <c r="O178" s="67" t="e">
        <f t="shared" si="64"/>
        <v>#DIV/0!</v>
      </c>
      <c r="P178" s="67" t="e">
        <f t="shared" si="64"/>
        <v>#DIV/0!</v>
      </c>
      <c r="Q178" s="74"/>
    </row>
    <row r="179" spans="1:17" s="49" customFormat="1" ht="18" customHeight="1" thickTop="1">
      <c r="A179" s="40"/>
      <c r="B179" s="41"/>
      <c r="C179" s="5"/>
      <c r="D179" s="2" t="e">
        <f>VLOOKUP(C179,$C$1:$E$12,3,FALSE)/(P179*24*60*60)</f>
        <v>#N/A</v>
      </c>
      <c r="E179" s="42"/>
      <c r="F179" s="43"/>
      <c r="H179" s="45" t="s">
        <v>5</v>
      </c>
      <c r="I179" s="46">
        <f>I180/86400</f>
        <v>0</v>
      </c>
      <c r="J179" s="46">
        <f>(I180+J180)/86400</f>
        <v>0</v>
      </c>
      <c r="K179" s="46">
        <f>(I180+J180+K180)/86400</f>
        <v>0</v>
      </c>
      <c r="L179" s="46">
        <f>(I180+J180+K180+L180)/86400</f>
        <v>0</v>
      </c>
      <c r="M179" s="46">
        <f>(I180+J180+K180+L180+M180)/86400</f>
        <v>0</v>
      </c>
      <c r="N179" s="46">
        <f>(I180+J180+K180+L180+M180+N180)/86400</f>
        <v>0</v>
      </c>
      <c r="O179" s="46">
        <f>(I180+J180+K180+L180+M180+N180+O180)/86400</f>
        <v>0</v>
      </c>
      <c r="P179" s="47">
        <f>(I180+J180+K180+L180+M180+N180+O180+P180)/86400</f>
        <v>0</v>
      </c>
      <c r="Q179" s="70"/>
    </row>
    <row r="180" spans="1:17" s="49" customFormat="1" ht="18" customHeight="1">
      <c r="A180" s="50"/>
      <c r="B180" s="51"/>
      <c r="C180" s="6"/>
      <c r="D180" s="3"/>
      <c r="E180" s="52"/>
      <c r="F180" s="53"/>
      <c r="H180" s="55" t="s">
        <v>13</v>
      </c>
      <c r="I180" s="56"/>
      <c r="J180" s="56"/>
      <c r="K180" s="56"/>
      <c r="L180" s="56"/>
      <c r="M180" s="56"/>
      <c r="N180" s="56"/>
      <c r="O180" s="56"/>
      <c r="P180" s="56"/>
      <c r="Q180" s="73"/>
    </row>
    <row r="181" spans="1:17" s="49" customFormat="1" ht="18" customHeight="1">
      <c r="A181" s="50"/>
      <c r="B181" s="51"/>
      <c r="C181" s="6"/>
      <c r="D181" s="3"/>
      <c r="E181" s="52"/>
      <c r="F181" s="53"/>
      <c r="H181" s="58" t="s">
        <v>11</v>
      </c>
      <c r="I181" s="59">
        <f aca="true" t="shared" si="65" ref="I181:P181">I180*2/86400</f>
        <v>0</v>
      </c>
      <c r="J181" s="59">
        <f t="shared" si="65"/>
        <v>0</v>
      </c>
      <c r="K181" s="59">
        <f t="shared" si="65"/>
        <v>0</v>
      </c>
      <c r="L181" s="59">
        <f t="shared" si="65"/>
        <v>0</v>
      </c>
      <c r="M181" s="59">
        <f t="shared" si="65"/>
        <v>0</v>
      </c>
      <c r="N181" s="59">
        <f t="shared" si="65"/>
        <v>0</v>
      </c>
      <c r="O181" s="59">
        <f t="shared" si="65"/>
        <v>0</v>
      </c>
      <c r="P181" s="59">
        <f t="shared" si="65"/>
        <v>0</v>
      </c>
      <c r="Q181" s="73"/>
    </row>
    <row r="182" spans="1:17" s="49" customFormat="1" ht="18" customHeight="1">
      <c r="A182" s="50"/>
      <c r="B182" s="51"/>
      <c r="C182" s="6"/>
      <c r="D182" s="3"/>
      <c r="E182" s="52"/>
      <c r="F182" s="53"/>
      <c r="H182" s="58" t="s">
        <v>8</v>
      </c>
      <c r="I182" s="60"/>
      <c r="J182" s="60"/>
      <c r="K182" s="60"/>
      <c r="L182" s="60"/>
      <c r="M182" s="60"/>
      <c r="N182" s="60"/>
      <c r="O182" s="60"/>
      <c r="P182" s="60"/>
      <c r="Q182" s="73"/>
    </row>
    <row r="183" spans="1:17" s="49" customFormat="1" ht="18" customHeight="1" thickBot="1">
      <c r="A183" s="61"/>
      <c r="B183" s="62"/>
      <c r="C183" s="7"/>
      <c r="D183" s="4"/>
      <c r="E183" s="63"/>
      <c r="F183" s="64"/>
      <c r="H183" s="66" t="s">
        <v>9</v>
      </c>
      <c r="I183" s="67" t="e">
        <f>2.8/(I180/250)^3</f>
        <v>#DIV/0!</v>
      </c>
      <c r="J183" s="67" t="e">
        <f aca="true" t="shared" si="66" ref="J183:P183">2.8/(J180/250)^3</f>
        <v>#DIV/0!</v>
      </c>
      <c r="K183" s="67" t="e">
        <f t="shared" si="66"/>
        <v>#DIV/0!</v>
      </c>
      <c r="L183" s="67" t="e">
        <f t="shared" si="66"/>
        <v>#DIV/0!</v>
      </c>
      <c r="M183" s="67" t="e">
        <f t="shared" si="66"/>
        <v>#DIV/0!</v>
      </c>
      <c r="N183" s="67" t="e">
        <f t="shared" si="66"/>
        <v>#DIV/0!</v>
      </c>
      <c r="O183" s="67" t="e">
        <f t="shared" si="66"/>
        <v>#DIV/0!</v>
      </c>
      <c r="P183" s="67" t="e">
        <f t="shared" si="66"/>
        <v>#DIV/0!</v>
      </c>
      <c r="Q183" s="74"/>
    </row>
    <row r="184" spans="1:17" s="49" customFormat="1" ht="18" customHeight="1" thickTop="1">
      <c r="A184" s="40"/>
      <c r="B184" s="41"/>
      <c r="C184" s="5"/>
      <c r="D184" s="2" t="e">
        <f>VLOOKUP(C184,$C$1:$E$12,3,FALSE)/(P184*24*60*60)</f>
        <v>#N/A</v>
      </c>
      <c r="E184" s="42"/>
      <c r="F184" s="43"/>
      <c r="H184" s="45" t="s">
        <v>5</v>
      </c>
      <c r="I184" s="46">
        <f>I185/86400</f>
        <v>0</v>
      </c>
      <c r="J184" s="46">
        <f>(I185+J185)/86400</f>
        <v>0</v>
      </c>
      <c r="K184" s="46">
        <f>(I185+J185+K185)/86400</f>
        <v>0</v>
      </c>
      <c r="L184" s="46">
        <f>(I185+J185+K185+L185)/86400</f>
        <v>0</v>
      </c>
      <c r="M184" s="46">
        <f>(I185+J185+K185+L185+M185)/86400</f>
        <v>0</v>
      </c>
      <c r="N184" s="46">
        <f>(I185+J185+K185+L185+M185+N185)/86400</f>
        <v>0</v>
      </c>
      <c r="O184" s="46">
        <f>(I185+J185+K185+L185+M185+N185+O185)/86400</f>
        <v>0</v>
      </c>
      <c r="P184" s="47">
        <f>(I185+J185+K185+L185+M185+N185+O185+P185)/86400</f>
        <v>0</v>
      </c>
      <c r="Q184" s="70"/>
    </row>
    <row r="185" spans="1:17" s="49" customFormat="1" ht="18" customHeight="1">
      <c r="A185" s="50"/>
      <c r="B185" s="51"/>
      <c r="C185" s="6"/>
      <c r="D185" s="3"/>
      <c r="E185" s="52"/>
      <c r="F185" s="53"/>
      <c r="H185" s="55" t="s">
        <v>13</v>
      </c>
      <c r="I185" s="56"/>
      <c r="J185" s="56"/>
      <c r="K185" s="56"/>
      <c r="L185" s="56"/>
      <c r="M185" s="56"/>
      <c r="N185" s="56"/>
      <c r="O185" s="56"/>
      <c r="P185" s="56"/>
      <c r="Q185" s="73"/>
    </row>
    <row r="186" spans="1:17" s="49" customFormat="1" ht="18" customHeight="1">
      <c r="A186" s="50"/>
      <c r="B186" s="51"/>
      <c r="C186" s="6"/>
      <c r="D186" s="3"/>
      <c r="E186" s="52"/>
      <c r="F186" s="53"/>
      <c r="H186" s="58" t="s">
        <v>11</v>
      </c>
      <c r="I186" s="59">
        <f aca="true" t="shared" si="67" ref="I186:P186">I185*2/86400</f>
        <v>0</v>
      </c>
      <c r="J186" s="59">
        <f t="shared" si="67"/>
        <v>0</v>
      </c>
      <c r="K186" s="59">
        <f t="shared" si="67"/>
        <v>0</v>
      </c>
      <c r="L186" s="59">
        <f t="shared" si="67"/>
        <v>0</v>
      </c>
      <c r="M186" s="59">
        <f t="shared" si="67"/>
        <v>0</v>
      </c>
      <c r="N186" s="59">
        <f t="shared" si="67"/>
        <v>0</v>
      </c>
      <c r="O186" s="59">
        <f t="shared" si="67"/>
        <v>0</v>
      </c>
      <c r="P186" s="59">
        <f t="shared" si="67"/>
        <v>0</v>
      </c>
      <c r="Q186" s="73"/>
    </row>
    <row r="187" spans="1:17" s="49" customFormat="1" ht="18" customHeight="1">
      <c r="A187" s="50"/>
      <c r="B187" s="51"/>
      <c r="C187" s="6"/>
      <c r="D187" s="3"/>
      <c r="E187" s="52"/>
      <c r="F187" s="53"/>
      <c r="H187" s="58" t="s">
        <v>8</v>
      </c>
      <c r="I187" s="60"/>
      <c r="J187" s="60"/>
      <c r="K187" s="60"/>
      <c r="L187" s="60"/>
      <c r="M187" s="60"/>
      <c r="N187" s="60"/>
      <c r="O187" s="60"/>
      <c r="P187" s="60"/>
      <c r="Q187" s="73"/>
    </row>
    <row r="188" spans="1:17" s="49" customFormat="1" ht="18" customHeight="1" thickBot="1">
      <c r="A188" s="61"/>
      <c r="B188" s="62"/>
      <c r="C188" s="7"/>
      <c r="D188" s="4"/>
      <c r="E188" s="63"/>
      <c r="F188" s="64"/>
      <c r="H188" s="66" t="s">
        <v>9</v>
      </c>
      <c r="I188" s="67" t="e">
        <f>2.8/(I185/250)^3</f>
        <v>#DIV/0!</v>
      </c>
      <c r="J188" s="67" t="e">
        <f aca="true" t="shared" si="68" ref="J188:P188">2.8/(J185/250)^3</f>
        <v>#DIV/0!</v>
      </c>
      <c r="K188" s="67" t="e">
        <f t="shared" si="68"/>
        <v>#DIV/0!</v>
      </c>
      <c r="L188" s="67" t="e">
        <f t="shared" si="68"/>
        <v>#DIV/0!</v>
      </c>
      <c r="M188" s="67" t="e">
        <f t="shared" si="68"/>
        <v>#DIV/0!</v>
      </c>
      <c r="N188" s="67" t="e">
        <f t="shared" si="68"/>
        <v>#DIV/0!</v>
      </c>
      <c r="O188" s="67" t="e">
        <f t="shared" si="68"/>
        <v>#DIV/0!</v>
      </c>
      <c r="P188" s="67" t="e">
        <f t="shared" si="68"/>
        <v>#DIV/0!</v>
      </c>
      <c r="Q188" s="74"/>
    </row>
    <row r="189" spans="1:17" s="49" customFormat="1" ht="18" customHeight="1" thickTop="1">
      <c r="A189" s="40"/>
      <c r="B189" s="41"/>
      <c r="C189" s="5"/>
      <c r="D189" s="2" t="e">
        <f>VLOOKUP(C189,$C$1:$E$12,3,FALSE)/(P189*24*60*60)</f>
        <v>#N/A</v>
      </c>
      <c r="E189" s="42"/>
      <c r="F189" s="43"/>
      <c r="H189" s="45" t="s">
        <v>5</v>
      </c>
      <c r="I189" s="46">
        <f>I190/86400</f>
        <v>0</v>
      </c>
      <c r="J189" s="46">
        <f>(I190+J190)/86400</f>
        <v>0</v>
      </c>
      <c r="K189" s="46">
        <f>(I190+J190+K190)/86400</f>
        <v>0</v>
      </c>
      <c r="L189" s="46">
        <f>(I190+J190+K190+L190)/86400</f>
        <v>0</v>
      </c>
      <c r="M189" s="46">
        <f>(I190+J190+K190+L190+M190)/86400</f>
        <v>0</v>
      </c>
      <c r="N189" s="46">
        <f>(I190+J190+K190+L190+M190+N190)/86400</f>
        <v>0</v>
      </c>
      <c r="O189" s="46">
        <f>(I190+J190+K190+L190+M190+N190+O190)/86400</f>
        <v>0</v>
      </c>
      <c r="P189" s="47">
        <f>(I190+J190+K190+L190+M190+N190+O190+P190)/86400</f>
        <v>0</v>
      </c>
      <c r="Q189" s="70"/>
    </row>
    <row r="190" spans="1:17" s="49" customFormat="1" ht="18" customHeight="1">
      <c r="A190" s="50"/>
      <c r="B190" s="51"/>
      <c r="C190" s="6"/>
      <c r="D190" s="3"/>
      <c r="E190" s="52"/>
      <c r="F190" s="53"/>
      <c r="H190" s="55" t="s">
        <v>13</v>
      </c>
      <c r="I190" s="56"/>
      <c r="J190" s="56"/>
      <c r="K190" s="56"/>
      <c r="L190" s="56"/>
      <c r="M190" s="56"/>
      <c r="N190" s="56"/>
      <c r="O190" s="56"/>
      <c r="P190" s="56"/>
      <c r="Q190" s="73"/>
    </row>
    <row r="191" spans="1:17" s="49" customFormat="1" ht="18" customHeight="1">
      <c r="A191" s="50"/>
      <c r="B191" s="51"/>
      <c r="C191" s="6"/>
      <c r="D191" s="3"/>
      <c r="E191" s="52"/>
      <c r="F191" s="53"/>
      <c r="H191" s="58" t="s">
        <v>11</v>
      </c>
      <c r="I191" s="59">
        <f aca="true" t="shared" si="69" ref="I191:P191">I190*2/86400</f>
        <v>0</v>
      </c>
      <c r="J191" s="59">
        <f t="shared" si="69"/>
        <v>0</v>
      </c>
      <c r="K191" s="59">
        <f t="shared" si="69"/>
        <v>0</v>
      </c>
      <c r="L191" s="59">
        <f t="shared" si="69"/>
        <v>0</v>
      </c>
      <c r="M191" s="59">
        <f t="shared" si="69"/>
        <v>0</v>
      </c>
      <c r="N191" s="59">
        <f t="shared" si="69"/>
        <v>0</v>
      </c>
      <c r="O191" s="59">
        <f t="shared" si="69"/>
        <v>0</v>
      </c>
      <c r="P191" s="59">
        <f t="shared" si="69"/>
        <v>0</v>
      </c>
      <c r="Q191" s="73"/>
    </row>
    <row r="192" spans="1:17" s="49" customFormat="1" ht="18" customHeight="1">
      <c r="A192" s="50"/>
      <c r="B192" s="51"/>
      <c r="C192" s="6"/>
      <c r="D192" s="3"/>
      <c r="E192" s="52"/>
      <c r="F192" s="53"/>
      <c r="H192" s="58" t="s">
        <v>8</v>
      </c>
      <c r="I192" s="60"/>
      <c r="J192" s="60"/>
      <c r="K192" s="60"/>
      <c r="L192" s="60"/>
      <c r="M192" s="60"/>
      <c r="N192" s="60"/>
      <c r="O192" s="60"/>
      <c r="P192" s="60"/>
      <c r="Q192" s="73"/>
    </row>
    <row r="193" spans="1:17" s="49" customFormat="1" ht="18" customHeight="1" thickBot="1">
      <c r="A193" s="61"/>
      <c r="B193" s="62"/>
      <c r="C193" s="7"/>
      <c r="D193" s="4"/>
      <c r="E193" s="63"/>
      <c r="F193" s="64"/>
      <c r="H193" s="66" t="s">
        <v>9</v>
      </c>
      <c r="I193" s="67" t="e">
        <f>2.8/(I190/250)^3</f>
        <v>#DIV/0!</v>
      </c>
      <c r="J193" s="67" t="e">
        <f aca="true" t="shared" si="70" ref="J193:P193">2.8/(J190/250)^3</f>
        <v>#DIV/0!</v>
      </c>
      <c r="K193" s="67" t="e">
        <f t="shared" si="70"/>
        <v>#DIV/0!</v>
      </c>
      <c r="L193" s="67" t="e">
        <f t="shared" si="70"/>
        <v>#DIV/0!</v>
      </c>
      <c r="M193" s="67" t="e">
        <f t="shared" si="70"/>
        <v>#DIV/0!</v>
      </c>
      <c r="N193" s="67" t="e">
        <f t="shared" si="70"/>
        <v>#DIV/0!</v>
      </c>
      <c r="O193" s="67" t="e">
        <f t="shared" si="70"/>
        <v>#DIV/0!</v>
      </c>
      <c r="P193" s="67" t="e">
        <f t="shared" si="70"/>
        <v>#DIV/0!</v>
      </c>
      <c r="Q193" s="74"/>
    </row>
    <row r="194" spans="1:17" s="49" customFormat="1" ht="18" customHeight="1" thickTop="1">
      <c r="A194" s="40"/>
      <c r="B194" s="41"/>
      <c r="C194" s="5"/>
      <c r="D194" s="2" t="e">
        <f>VLOOKUP(C194,$C$1:$E$12,3,FALSE)/(P194*24*60*60)</f>
        <v>#N/A</v>
      </c>
      <c r="E194" s="42"/>
      <c r="F194" s="43"/>
      <c r="H194" s="45" t="s">
        <v>5</v>
      </c>
      <c r="I194" s="46">
        <f>I195/86400</f>
        <v>0</v>
      </c>
      <c r="J194" s="46">
        <f>(I195+J195)/86400</f>
        <v>0</v>
      </c>
      <c r="K194" s="46">
        <f>(I195+J195+K195)/86400</f>
        <v>0</v>
      </c>
      <c r="L194" s="46">
        <f>(I195+J195+K195+L195)/86400</f>
        <v>0</v>
      </c>
      <c r="M194" s="46">
        <f>(I195+J195+K195+L195+M195)/86400</f>
        <v>0</v>
      </c>
      <c r="N194" s="46">
        <f>(I195+J195+K195+L195+M195+N195)/86400</f>
        <v>0</v>
      </c>
      <c r="O194" s="46">
        <f>(I195+J195+K195+L195+M195+N195+O195)/86400</f>
        <v>0</v>
      </c>
      <c r="P194" s="47">
        <f>(I195+J195+K195+L195+M195+N195+O195+P195)/86400</f>
        <v>0</v>
      </c>
      <c r="Q194" s="70"/>
    </row>
    <row r="195" spans="1:17" s="49" customFormat="1" ht="18" customHeight="1">
      <c r="A195" s="50"/>
      <c r="B195" s="51"/>
      <c r="C195" s="6"/>
      <c r="D195" s="3"/>
      <c r="E195" s="52"/>
      <c r="F195" s="53"/>
      <c r="H195" s="55" t="s">
        <v>13</v>
      </c>
      <c r="I195" s="56"/>
      <c r="J195" s="56"/>
      <c r="K195" s="56"/>
      <c r="L195" s="56"/>
      <c r="M195" s="56"/>
      <c r="N195" s="56"/>
      <c r="O195" s="56"/>
      <c r="P195" s="56"/>
      <c r="Q195" s="73"/>
    </row>
    <row r="196" spans="1:17" s="49" customFormat="1" ht="18" customHeight="1">
      <c r="A196" s="50"/>
      <c r="B196" s="51"/>
      <c r="C196" s="6"/>
      <c r="D196" s="3"/>
      <c r="E196" s="52"/>
      <c r="F196" s="53"/>
      <c r="H196" s="58" t="s">
        <v>11</v>
      </c>
      <c r="I196" s="59">
        <f aca="true" t="shared" si="71" ref="I196:P196">I195*2/86400</f>
        <v>0</v>
      </c>
      <c r="J196" s="59">
        <f t="shared" si="71"/>
        <v>0</v>
      </c>
      <c r="K196" s="59">
        <f t="shared" si="71"/>
        <v>0</v>
      </c>
      <c r="L196" s="59">
        <f t="shared" si="71"/>
        <v>0</v>
      </c>
      <c r="M196" s="59">
        <f t="shared" si="71"/>
        <v>0</v>
      </c>
      <c r="N196" s="59">
        <f t="shared" si="71"/>
        <v>0</v>
      </c>
      <c r="O196" s="59">
        <f t="shared" si="71"/>
        <v>0</v>
      </c>
      <c r="P196" s="59">
        <f t="shared" si="71"/>
        <v>0</v>
      </c>
      <c r="Q196" s="73"/>
    </row>
    <row r="197" spans="1:17" s="49" customFormat="1" ht="18" customHeight="1">
      <c r="A197" s="50"/>
      <c r="B197" s="51"/>
      <c r="C197" s="6"/>
      <c r="D197" s="3"/>
      <c r="E197" s="52"/>
      <c r="F197" s="53"/>
      <c r="H197" s="58" t="s">
        <v>8</v>
      </c>
      <c r="I197" s="60"/>
      <c r="J197" s="60"/>
      <c r="K197" s="60"/>
      <c r="L197" s="60"/>
      <c r="M197" s="60"/>
      <c r="N197" s="60"/>
      <c r="O197" s="60"/>
      <c r="P197" s="60"/>
      <c r="Q197" s="73"/>
    </row>
    <row r="198" spans="1:17" s="49" customFormat="1" ht="18" customHeight="1" thickBot="1">
      <c r="A198" s="61"/>
      <c r="B198" s="62"/>
      <c r="C198" s="7"/>
      <c r="D198" s="4"/>
      <c r="E198" s="63"/>
      <c r="F198" s="64"/>
      <c r="H198" s="66" t="s">
        <v>9</v>
      </c>
      <c r="I198" s="67" t="e">
        <f>2.8/(I195/250)^3</f>
        <v>#DIV/0!</v>
      </c>
      <c r="J198" s="67" t="e">
        <f aca="true" t="shared" si="72" ref="J198:P198">2.8/(J195/250)^3</f>
        <v>#DIV/0!</v>
      </c>
      <c r="K198" s="67" t="e">
        <f t="shared" si="72"/>
        <v>#DIV/0!</v>
      </c>
      <c r="L198" s="67" t="e">
        <f t="shared" si="72"/>
        <v>#DIV/0!</v>
      </c>
      <c r="M198" s="67" t="e">
        <f t="shared" si="72"/>
        <v>#DIV/0!</v>
      </c>
      <c r="N198" s="67" t="e">
        <f t="shared" si="72"/>
        <v>#DIV/0!</v>
      </c>
      <c r="O198" s="67" t="e">
        <f t="shared" si="72"/>
        <v>#DIV/0!</v>
      </c>
      <c r="P198" s="67" t="e">
        <f t="shared" si="72"/>
        <v>#DIV/0!</v>
      </c>
      <c r="Q198" s="74"/>
    </row>
    <row r="199" spans="1:17" s="49" customFormat="1" ht="18" customHeight="1" thickTop="1">
      <c r="A199" s="40"/>
      <c r="B199" s="41"/>
      <c r="C199" s="5"/>
      <c r="D199" s="2" t="e">
        <f>VLOOKUP(C199,$C$1:$E$12,3,FALSE)/(P199*24*60*60)</f>
        <v>#N/A</v>
      </c>
      <c r="E199" s="42"/>
      <c r="F199" s="43"/>
      <c r="H199" s="45" t="s">
        <v>5</v>
      </c>
      <c r="I199" s="46">
        <f>I200/86400</f>
        <v>0</v>
      </c>
      <c r="J199" s="46">
        <f>(I200+J200)/86400</f>
        <v>0</v>
      </c>
      <c r="K199" s="46">
        <f>(I200+J200+K200)/86400</f>
        <v>0</v>
      </c>
      <c r="L199" s="46">
        <f>(I200+J200+K200+L200)/86400</f>
        <v>0</v>
      </c>
      <c r="M199" s="46">
        <f>(I200+J200+K200+L200+M200)/86400</f>
        <v>0</v>
      </c>
      <c r="N199" s="46">
        <f>(I200+J200+K200+L200+M200+N200)/86400</f>
        <v>0</v>
      </c>
      <c r="O199" s="46">
        <f>(I200+J200+K200+L200+M200+N200+O200)/86400</f>
        <v>0</v>
      </c>
      <c r="P199" s="47">
        <f>(I200+J200+K200+L200+M200+N200+O200+P200)/86400</f>
        <v>0</v>
      </c>
      <c r="Q199" s="70"/>
    </row>
    <row r="200" spans="1:17" s="49" customFormat="1" ht="18" customHeight="1">
      <c r="A200" s="50"/>
      <c r="B200" s="51"/>
      <c r="C200" s="6"/>
      <c r="D200" s="3"/>
      <c r="E200" s="52"/>
      <c r="F200" s="53"/>
      <c r="H200" s="55" t="s">
        <v>13</v>
      </c>
      <c r="I200" s="56"/>
      <c r="J200" s="56"/>
      <c r="K200" s="56"/>
      <c r="L200" s="56"/>
      <c r="M200" s="56"/>
      <c r="N200" s="56"/>
      <c r="O200" s="56"/>
      <c r="P200" s="56"/>
      <c r="Q200" s="73"/>
    </row>
    <row r="201" spans="1:17" s="49" customFormat="1" ht="18" customHeight="1">
      <c r="A201" s="50"/>
      <c r="B201" s="51"/>
      <c r="C201" s="6"/>
      <c r="D201" s="3"/>
      <c r="E201" s="52"/>
      <c r="F201" s="53"/>
      <c r="H201" s="58" t="s">
        <v>11</v>
      </c>
      <c r="I201" s="59">
        <f aca="true" t="shared" si="73" ref="I201:P201">I200*2/86400</f>
        <v>0</v>
      </c>
      <c r="J201" s="59">
        <f t="shared" si="73"/>
        <v>0</v>
      </c>
      <c r="K201" s="59">
        <f t="shared" si="73"/>
        <v>0</v>
      </c>
      <c r="L201" s="59">
        <f t="shared" si="73"/>
        <v>0</v>
      </c>
      <c r="M201" s="59">
        <f t="shared" si="73"/>
        <v>0</v>
      </c>
      <c r="N201" s="59">
        <f t="shared" si="73"/>
        <v>0</v>
      </c>
      <c r="O201" s="59">
        <f t="shared" si="73"/>
        <v>0</v>
      </c>
      <c r="P201" s="59">
        <f t="shared" si="73"/>
        <v>0</v>
      </c>
      <c r="Q201" s="73"/>
    </row>
    <row r="202" spans="1:17" s="49" customFormat="1" ht="18" customHeight="1">
      <c r="A202" s="50"/>
      <c r="B202" s="51"/>
      <c r="C202" s="6"/>
      <c r="D202" s="3"/>
      <c r="E202" s="52"/>
      <c r="F202" s="53"/>
      <c r="H202" s="58" t="s">
        <v>8</v>
      </c>
      <c r="I202" s="60"/>
      <c r="J202" s="60"/>
      <c r="K202" s="60"/>
      <c r="L202" s="60"/>
      <c r="M202" s="60"/>
      <c r="N202" s="60"/>
      <c r="O202" s="60"/>
      <c r="P202" s="60"/>
      <c r="Q202" s="73"/>
    </row>
    <row r="203" spans="1:17" s="49" customFormat="1" ht="18" customHeight="1" thickBot="1">
      <c r="A203" s="61"/>
      <c r="B203" s="62"/>
      <c r="C203" s="7"/>
      <c r="D203" s="4"/>
      <c r="E203" s="63"/>
      <c r="F203" s="64"/>
      <c r="H203" s="66" t="s">
        <v>9</v>
      </c>
      <c r="I203" s="67" t="e">
        <f>2.8/(I200/250)^3</f>
        <v>#DIV/0!</v>
      </c>
      <c r="J203" s="67" t="e">
        <f aca="true" t="shared" si="74" ref="J203:P203">2.8/(J200/250)^3</f>
        <v>#DIV/0!</v>
      </c>
      <c r="K203" s="67" t="e">
        <f t="shared" si="74"/>
        <v>#DIV/0!</v>
      </c>
      <c r="L203" s="67" t="e">
        <f t="shared" si="74"/>
        <v>#DIV/0!</v>
      </c>
      <c r="M203" s="67" t="e">
        <f t="shared" si="74"/>
        <v>#DIV/0!</v>
      </c>
      <c r="N203" s="67" t="e">
        <f t="shared" si="74"/>
        <v>#DIV/0!</v>
      </c>
      <c r="O203" s="67" t="e">
        <f t="shared" si="74"/>
        <v>#DIV/0!</v>
      </c>
      <c r="P203" s="67" t="e">
        <f t="shared" si="74"/>
        <v>#DIV/0!</v>
      </c>
      <c r="Q203" s="74"/>
    </row>
    <row r="204" spans="1:17" s="49" customFormat="1" ht="18" customHeight="1" thickTop="1">
      <c r="A204" s="40"/>
      <c r="B204" s="41"/>
      <c r="C204" s="5"/>
      <c r="D204" s="2" t="e">
        <f>VLOOKUP(C204,$C$1:$E$12,3,FALSE)/(P204*24*60*60)</f>
        <v>#N/A</v>
      </c>
      <c r="E204" s="42"/>
      <c r="F204" s="43"/>
      <c r="H204" s="45" t="s">
        <v>5</v>
      </c>
      <c r="I204" s="46">
        <f>I205/86400</f>
        <v>0</v>
      </c>
      <c r="J204" s="46">
        <f>(I205+J205)/86400</f>
        <v>0</v>
      </c>
      <c r="K204" s="46">
        <f>(I205+J205+K205)/86400</f>
        <v>0</v>
      </c>
      <c r="L204" s="46">
        <f>(I205+J205+K205+L205)/86400</f>
        <v>0</v>
      </c>
      <c r="M204" s="46">
        <f>(I205+J205+K205+L205+M205)/86400</f>
        <v>0</v>
      </c>
      <c r="N204" s="46">
        <f>(I205+J205+K205+L205+M205+N205)/86400</f>
        <v>0</v>
      </c>
      <c r="O204" s="46">
        <f>(I205+J205+K205+L205+M205+N205+O205)/86400</f>
        <v>0</v>
      </c>
      <c r="P204" s="47">
        <f>(I205+J205+K205+L205+M205+N205+O205+P205)/86400</f>
        <v>0</v>
      </c>
      <c r="Q204" s="70"/>
    </row>
    <row r="205" spans="1:17" s="49" customFormat="1" ht="18" customHeight="1">
      <c r="A205" s="50"/>
      <c r="B205" s="51"/>
      <c r="C205" s="6"/>
      <c r="D205" s="3"/>
      <c r="E205" s="52"/>
      <c r="F205" s="53"/>
      <c r="H205" s="55" t="s">
        <v>13</v>
      </c>
      <c r="I205" s="56"/>
      <c r="J205" s="56"/>
      <c r="K205" s="56"/>
      <c r="L205" s="56"/>
      <c r="M205" s="56"/>
      <c r="N205" s="56"/>
      <c r="O205" s="56"/>
      <c r="P205" s="56"/>
      <c r="Q205" s="73"/>
    </row>
    <row r="206" spans="1:17" s="49" customFormat="1" ht="18" customHeight="1">
      <c r="A206" s="50"/>
      <c r="B206" s="51"/>
      <c r="C206" s="6"/>
      <c r="D206" s="3"/>
      <c r="E206" s="52"/>
      <c r="F206" s="53"/>
      <c r="H206" s="58" t="s">
        <v>11</v>
      </c>
      <c r="I206" s="59">
        <f aca="true" t="shared" si="75" ref="I206:P206">I205*2/86400</f>
        <v>0</v>
      </c>
      <c r="J206" s="59">
        <f t="shared" si="75"/>
        <v>0</v>
      </c>
      <c r="K206" s="59">
        <f t="shared" si="75"/>
        <v>0</v>
      </c>
      <c r="L206" s="59">
        <f t="shared" si="75"/>
        <v>0</v>
      </c>
      <c r="M206" s="59">
        <f t="shared" si="75"/>
        <v>0</v>
      </c>
      <c r="N206" s="59">
        <f t="shared" si="75"/>
        <v>0</v>
      </c>
      <c r="O206" s="59">
        <f t="shared" si="75"/>
        <v>0</v>
      </c>
      <c r="P206" s="59">
        <f t="shared" si="75"/>
        <v>0</v>
      </c>
      <c r="Q206" s="73"/>
    </row>
    <row r="207" spans="1:17" s="49" customFormat="1" ht="18" customHeight="1">
      <c r="A207" s="50"/>
      <c r="B207" s="51"/>
      <c r="C207" s="6"/>
      <c r="D207" s="3"/>
      <c r="E207" s="52"/>
      <c r="F207" s="53"/>
      <c r="H207" s="58" t="s">
        <v>8</v>
      </c>
      <c r="I207" s="60"/>
      <c r="J207" s="60"/>
      <c r="K207" s="60"/>
      <c r="L207" s="60"/>
      <c r="M207" s="60"/>
      <c r="N207" s="60"/>
      <c r="O207" s="60"/>
      <c r="P207" s="60"/>
      <c r="Q207" s="73"/>
    </row>
    <row r="208" spans="1:17" s="49" customFormat="1" ht="18" customHeight="1" thickBot="1">
      <c r="A208" s="61"/>
      <c r="B208" s="62"/>
      <c r="C208" s="7"/>
      <c r="D208" s="4"/>
      <c r="E208" s="63"/>
      <c r="F208" s="64"/>
      <c r="H208" s="66" t="s">
        <v>9</v>
      </c>
      <c r="I208" s="67" t="e">
        <f>2.8/(I205/250)^3</f>
        <v>#DIV/0!</v>
      </c>
      <c r="J208" s="67" t="e">
        <f aca="true" t="shared" si="76" ref="J208:P208">2.8/(J205/250)^3</f>
        <v>#DIV/0!</v>
      </c>
      <c r="K208" s="67" t="e">
        <f t="shared" si="76"/>
        <v>#DIV/0!</v>
      </c>
      <c r="L208" s="67" t="e">
        <f t="shared" si="76"/>
        <v>#DIV/0!</v>
      </c>
      <c r="M208" s="67" t="e">
        <f t="shared" si="76"/>
        <v>#DIV/0!</v>
      </c>
      <c r="N208" s="67" t="e">
        <f t="shared" si="76"/>
        <v>#DIV/0!</v>
      </c>
      <c r="O208" s="67" t="e">
        <f t="shared" si="76"/>
        <v>#DIV/0!</v>
      </c>
      <c r="P208" s="67" t="e">
        <f t="shared" si="76"/>
        <v>#DIV/0!</v>
      </c>
      <c r="Q208" s="74"/>
    </row>
    <row r="209" spans="1:17" s="49" customFormat="1" ht="18" customHeight="1" thickTop="1">
      <c r="A209" s="68"/>
      <c r="B209" s="68"/>
      <c r="C209" s="68"/>
      <c r="H209" s="69"/>
      <c r="I209" s="37"/>
      <c r="J209" s="37"/>
      <c r="K209" s="37"/>
      <c r="L209" s="37"/>
      <c r="M209" s="37"/>
      <c r="N209" s="37"/>
      <c r="O209" s="37"/>
      <c r="P209" s="37"/>
      <c r="Q209" s="38"/>
    </row>
    <row r="210" spans="1:17" s="49" customFormat="1" ht="18" customHeight="1">
      <c r="A210" s="68"/>
      <c r="B210" s="68"/>
      <c r="C210" s="68"/>
      <c r="H210" s="69"/>
      <c r="I210" s="37"/>
      <c r="J210" s="37"/>
      <c r="K210" s="37"/>
      <c r="L210" s="37"/>
      <c r="M210" s="37"/>
      <c r="N210" s="37"/>
      <c r="O210" s="37"/>
      <c r="P210" s="37"/>
      <c r="Q210" s="38"/>
    </row>
    <row r="211" spans="1:17" s="49" customFormat="1" ht="18" customHeight="1">
      <c r="A211" s="68"/>
      <c r="B211" s="68"/>
      <c r="C211" s="68"/>
      <c r="H211" s="69"/>
      <c r="I211" s="37"/>
      <c r="J211" s="37"/>
      <c r="K211" s="37"/>
      <c r="L211" s="37"/>
      <c r="M211" s="37"/>
      <c r="N211" s="37"/>
      <c r="O211" s="37"/>
      <c r="P211" s="37"/>
      <c r="Q211" s="38"/>
    </row>
    <row r="212" ht="18" customHeight="1"/>
    <row r="213" ht="18" customHeight="1"/>
    <row r="214" ht="18" customHeight="1"/>
    <row r="215" ht="18" customHeight="1"/>
    <row r="216" ht="18" customHeight="1"/>
    <row r="217" ht="18" customHeight="1"/>
  </sheetData>
  <sheetProtection sheet="1" selectLockedCells="1"/>
  <mergeCells count="268">
    <mergeCell ref="Q204:Q208"/>
    <mergeCell ref="A204:A208"/>
    <mergeCell ref="B204:B208"/>
    <mergeCell ref="C204:C208"/>
    <mergeCell ref="D204:D208"/>
    <mergeCell ref="E204:E208"/>
    <mergeCell ref="F204:F208"/>
    <mergeCell ref="C199:C203"/>
    <mergeCell ref="D199:D203"/>
    <mergeCell ref="E199:E203"/>
    <mergeCell ref="F199:F203"/>
    <mergeCell ref="D189:D193"/>
    <mergeCell ref="E189:E193"/>
    <mergeCell ref="F189:F193"/>
    <mergeCell ref="Q189:Q193"/>
    <mergeCell ref="Q194:Q198"/>
    <mergeCell ref="Q199:Q203"/>
    <mergeCell ref="A194:A198"/>
    <mergeCell ref="B194:B198"/>
    <mergeCell ref="C194:C198"/>
    <mergeCell ref="D194:D198"/>
    <mergeCell ref="E194:E198"/>
    <mergeCell ref="A199:A203"/>
    <mergeCell ref="B199:B203"/>
    <mergeCell ref="Q174:Q178"/>
    <mergeCell ref="Q179:Q183"/>
    <mergeCell ref="Q184:Q188"/>
    <mergeCell ref="A174:A178"/>
    <mergeCell ref="B174:B178"/>
    <mergeCell ref="C174:C178"/>
    <mergeCell ref="D174:D178"/>
    <mergeCell ref="E174:E178"/>
    <mergeCell ref="F174:F178"/>
    <mergeCell ref="A179:A183"/>
    <mergeCell ref="B179:B183"/>
    <mergeCell ref="C179:C183"/>
    <mergeCell ref="D179:D183"/>
    <mergeCell ref="E179:E183"/>
    <mergeCell ref="F179:F183"/>
    <mergeCell ref="A184:A188"/>
    <mergeCell ref="B184:B188"/>
    <mergeCell ref="C184:C188"/>
    <mergeCell ref="D184:D188"/>
    <mergeCell ref="E184:E188"/>
    <mergeCell ref="F184:F188"/>
    <mergeCell ref="F194:F198"/>
    <mergeCell ref="A189:A193"/>
    <mergeCell ref="B189:B193"/>
    <mergeCell ref="C189:C193"/>
    <mergeCell ref="E159:E163"/>
    <mergeCell ref="F159:F163"/>
    <mergeCell ref="A169:A173"/>
    <mergeCell ref="B169:B173"/>
    <mergeCell ref="C169:C173"/>
    <mergeCell ref="A154:A158"/>
    <mergeCell ref="B154:B158"/>
    <mergeCell ref="C154:C158"/>
    <mergeCell ref="D154:D158"/>
    <mergeCell ref="E154:E158"/>
    <mergeCell ref="F154:F158"/>
    <mergeCell ref="E169:E173"/>
    <mergeCell ref="F169:F173"/>
    <mergeCell ref="A164:A168"/>
    <mergeCell ref="B164:B168"/>
    <mergeCell ref="C164:C168"/>
    <mergeCell ref="D164:D168"/>
    <mergeCell ref="E164:E168"/>
    <mergeCell ref="F164:F168"/>
    <mergeCell ref="Q169:Q173"/>
    <mergeCell ref="A139:A143"/>
    <mergeCell ref="B139:B143"/>
    <mergeCell ref="C139:C143"/>
    <mergeCell ref="D139:D143"/>
    <mergeCell ref="E139:E143"/>
    <mergeCell ref="F139:F143"/>
    <mergeCell ref="A144:A148"/>
    <mergeCell ref="B144:B148"/>
    <mergeCell ref="D169:D173"/>
    <mergeCell ref="B149:B153"/>
    <mergeCell ref="C149:C153"/>
    <mergeCell ref="D149:D153"/>
    <mergeCell ref="E149:E153"/>
    <mergeCell ref="F149:F153"/>
    <mergeCell ref="Q164:Q168"/>
    <mergeCell ref="Q114:Q118"/>
    <mergeCell ref="Q139:Q143"/>
    <mergeCell ref="Q144:Q148"/>
    <mergeCell ref="Q149:Q153"/>
    <mergeCell ref="Q154:Q158"/>
    <mergeCell ref="Q159:Q163"/>
    <mergeCell ref="Q119:Q123"/>
    <mergeCell ref="Q129:Q133"/>
    <mergeCell ref="F114:F118"/>
    <mergeCell ref="A159:A163"/>
    <mergeCell ref="B159:B163"/>
    <mergeCell ref="C159:C163"/>
    <mergeCell ref="D159:D163"/>
    <mergeCell ref="C144:C148"/>
    <mergeCell ref="D144:D148"/>
    <mergeCell ref="E144:E148"/>
    <mergeCell ref="F144:F148"/>
    <mergeCell ref="A149:A153"/>
    <mergeCell ref="A109:A113"/>
    <mergeCell ref="D134:D138"/>
    <mergeCell ref="E134:E138"/>
    <mergeCell ref="F134:F138"/>
    <mergeCell ref="Q134:Q138"/>
    <mergeCell ref="A134:A138"/>
    <mergeCell ref="C134:C138"/>
    <mergeCell ref="B134:B138"/>
    <mergeCell ref="D114:D118"/>
    <mergeCell ref="E114:E118"/>
    <mergeCell ref="E104:E108"/>
    <mergeCell ref="B24:B28"/>
    <mergeCell ref="C24:C28"/>
    <mergeCell ref="D24:D28"/>
    <mergeCell ref="Q104:Q108"/>
    <mergeCell ref="D54:D58"/>
    <mergeCell ref="E54:E58"/>
    <mergeCell ref="E89:E93"/>
    <mergeCell ref="D64:D68"/>
    <mergeCell ref="C69:C73"/>
    <mergeCell ref="O14:Q14"/>
    <mergeCell ref="A24:A28"/>
    <mergeCell ref="D109:D113"/>
    <mergeCell ref="E109:E113"/>
    <mergeCell ref="F109:F113"/>
    <mergeCell ref="Q109:Q113"/>
    <mergeCell ref="E94:E98"/>
    <mergeCell ref="F94:F98"/>
    <mergeCell ref="Q94:Q98"/>
    <mergeCell ref="C109:C113"/>
    <mergeCell ref="B109:B113"/>
    <mergeCell ref="Q54:Q58"/>
    <mergeCell ref="B94:B98"/>
    <mergeCell ref="C94:C98"/>
    <mergeCell ref="D94:D98"/>
    <mergeCell ref="B99:B103"/>
    <mergeCell ref="Q89:Q93"/>
    <mergeCell ref="Q74:Q78"/>
    <mergeCell ref="Q99:Q103"/>
    <mergeCell ref="F64:F68"/>
    <mergeCell ref="M15:Q15"/>
    <mergeCell ref="A124:A128"/>
    <mergeCell ref="B124:B128"/>
    <mergeCell ref="C124:C128"/>
    <mergeCell ref="D124:D128"/>
    <mergeCell ref="E124:E128"/>
    <mergeCell ref="F124:F128"/>
    <mergeCell ref="Q124:Q128"/>
    <mergeCell ref="E99:E103"/>
    <mergeCell ref="B54:B58"/>
    <mergeCell ref="A69:A73"/>
    <mergeCell ref="A64:A68"/>
    <mergeCell ref="B64:B68"/>
    <mergeCell ref="C64:C68"/>
    <mergeCell ref="F89:F93"/>
    <mergeCell ref="F59:F63"/>
    <mergeCell ref="C74:C78"/>
    <mergeCell ref="D74:D78"/>
    <mergeCell ref="A84:A88"/>
    <mergeCell ref="E64:E68"/>
    <mergeCell ref="A99:A103"/>
    <mergeCell ref="A94:A98"/>
    <mergeCell ref="C99:C103"/>
    <mergeCell ref="D99:D103"/>
    <mergeCell ref="B19:B23"/>
    <mergeCell ref="C19:C23"/>
    <mergeCell ref="D19:D23"/>
    <mergeCell ref="B44:B48"/>
    <mergeCell ref="C44:C48"/>
    <mergeCell ref="C39:C43"/>
    <mergeCell ref="D69:D73"/>
    <mergeCell ref="Q19:Q23"/>
    <mergeCell ref="F44:F48"/>
    <mergeCell ref="Q34:Q38"/>
    <mergeCell ref="F34:F38"/>
    <mergeCell ref="E34:E38"/>
    <mergeCell ref="Q24:Q28"/>
    <mergeCell ref="F39:F43"/>
    <mergeCell ref="Q39:Q43"/>
    <mergeCell ref="E24:E28"/>
    <mergeCell ref="F24:F28"/>
    <mergeCell ref="Q29:Q33"/>
    <mergeCell ref="A34:A38"/>
    <mergeCell ref="C34:C38"/>
    <mergeCell ref="B34:B38"/>
    <mergeCell ref="A39:A43"/>
    <mergeCell ref="B39:B43"/>
    <mergeCell ref="D39:D43"/>
    <mergeCell ref="E39:E43"/>
    <mergeCell ref="E19:E23"/>
    <mergeCell ref="D34:D38"/>
    <mergeCell ref="F19:F23"/>
    <mergeCell ref="A29:A33"/>
    <mergeCell ref="B29:B33"/>
    <mergeCell ref="C29:C33"/>
    <mergeCell ref="D29:D33"/>
    <mergeCell ref="E29:E33"/>
    <mergeCell ref="F29:F33"/>
    <mergeCell ref="A19:A23"/>
    <mergeCell ref="F69:F73"/>
    <mergeCell ref="E69:E73"/>
    <mergeCell ref="B84:B88"/>
    <mergeCell ref="C84:C88"/>
    <mergeCell ref="D84:D88"/>
    <mergeCell ref="E84:E88"/>
    <mergeCell ref="F84:F88"/>
    <mergeCell ref="E74:E78"/>
    <mergeCell ref="F74:F78"/>
    <mergeCell ref="B69:B73"/>
    <mergeCell ref="A44:A48"/>
    <mergeCell ref="D44:D48"/>
    <mergeCell ref="E44:E48"/>
    <mergeCell ref="Q49:Q53"/>
    <mergeCell ref="Q44:Q48"/>
    <mergeCell ref="B49:B53"/>
    <mergeCell ref="C49:C53"/>
    <mergeCell ref="D49:D53"/>
    <mergeCell ref="A59:A63"/>
    <mergeCell ref="B59:B63"/>
    <mergeCell ref="C59:C63"/>
    <mergeCell ref="D59:D63"/>
    <mergeCell ref="E59:E63"/>
    <mergeCell ref="F49:F53"/>
    <mergeCell ref="F54:F58"/>
    <mergeCell ref="A54:A58"/>
    <mergeCell ref="E49:E53"/>
    <mergeCell ref="C54:C58"/>
    <mergeCell ref="Q59:Q63"/>
    <mergeCell ref="A49:A53"/>
    <mergeCell ref="Q64:Q68"/>
    <mergeCell ref="Q69:Q73"/>
    <mergeCell ref="B74:B78"/>
    <mergeCell ref="A79:A83"/>
    <mergeCell ref="B79:B83"/>
    <mergeCell ref="C79:C83"/>
    <mergeCell ref="D79:D83"/>
    <mergeCell ref="E79:E83"/>
    <mergeCell ref="A74:A78"/>
    <mergeCell ref="F79:F83"/>
    <mergeCell ref="A104:A108"/>
    <mergeCell ref="B104:B108"/>
    <mergeCell ref="C104:C108"/>
    <mergeCell ref="D104:D108"/>
    <mergeCell ref="A89:A93"/>
    <mergeCell ref="B89:B93"/>
    <mergeCell ref="C89:C93"/>
    <mergeCell ref="D89:D93"/>
    <mergeCell ref="A129:A133"/>
    <mergeCell ref="B129:B133"/>
    <mergeCell ref="C129:C133"/>
    <mergeCell ref="A114:A118"/>
    <mergeCell ref="B114:B118"/>
    <mergeCell ref="C114:C118"/>
    <mergeCell ref="A119:A123"/>
    <mergeCell ref="B119:B123"/>
    <mergeCell ref="C119:C123"/>
    <mergeCell ref="D129:D133"/>
    <mergeCell ref="D119:D123"/>
    <mergeCell ref="E119:E123"/>
    <mergeCell ref="F119:F123"/>
    <mergeCell ref="Q79:Q83"/>
    <mergeCell ref="E129:E133"/>
    <mergeCell ref="F129:F133"/>
    <mergeCell ref="Q84:Q88"/>
    <mergeCell ref="F99:F103"/>
    <mergeCell ref="F104:F108"/>
  </mergeCells>
  <dataValidations count="1">
    <dataValidation type="list" allowBlank="1" showInputMessage="1" showErrorMessage="1" sqref="C19 C24 C29 C34 C39 C44 C49 C54 C59 C64 C69 C74 C79 C84 C89 C94 C99 C104 C109 C114 C119 C124 C129 C134 C139 C144 C149 C154 C159 C164 C169 C174 C179 C184 C189 C194 C199 C204">
      <formula1>$C$1:$C$12</formula1>
    </dataValidation>
  </dataValidations>
  <printOptions/>
  <pageMargins left="0.1968503937007874" right="0.1968503937007874" top="0.35433070866141736" bottom="0.3937007874015748" header="0.2362204724409449" footer="0.1968503937007874"/>
  <pageSetup fitToHeight="2" horizontalDpi="600" verticalDpi="600" orientation="landscape" paperSize="9" scale="85" r:id="rId4"/>
  <headerFooter alignWithMargins="0">
    <oddFooter>&amp;L&amp;"Verdana,Regular"&amp;8PB New Personal Best Time&amp;R&amp;"Verdana,Regular"&amp;8Seite &amp;P / &amp;N</oddFooter>
  </headerFooter>
  <rowBreaks count="3" manualBreakCount="3">
    <brk id="48" max="16" man="1"/>
    <brk id="78" max="16" man="1"/>
    <brk id="108" max="16" man="1"/>
  </rowBreaks>
  <drawing r:id="rId3"/>
  <legacyDrawing r:id="rId2"/>
</worksheet>
</file>

<file path=xl/worksheets/sheet2.xml><?xml version="1.0" encoding="utf-8"?>
<worksheet xmlns="http://schemas.openxmlformats.org/spreadsheetml/2006/main" xmlns:r="http://schemas.openxmlformats.org/officeDocument/2006/relationships">
  <sheetPr>
    <tabColor rgb="FFFF99FF"/>
  </sheetPr>
  <dimension ref="A1:R211"/>
  <sheetViews>
    <sheetView view="pageBreakPreview" zoomScaleSheetLayoutView="100" workbookViewId="0" topLeftCell="A13">
      <selection activeCell="E19" sqref="E19:E23"/>
    </sheetView>
  </sheetViews>
  <sheetFormatPr defaultColWidth="9.140625" defaultRowHeight="12.75"/>
  <cols>
    <col min="1" max="1" width="18.00390625" style="8" bestFit="1" customWidth="1"/>
    <col min="2" max="2" width="15.421875" style="8" customWidth="1"/>
    <col min="3" max="3" width="7.00390625" style="8" customWidth="1"/>
    <col min="4" max="4" width="13.00390625" style="11" customWidth="1"/>
    <col min="5" max="5" width="9.421875" style="11" customWidth="1"/>
    <col min="6" max="6" width="17.57421875" style="11" customWidth="1"/>
    <col min="7" max="7" width="0" style="11" hidden="1" customWidth="1"/>
    <col min="8" max="8" width="11.00390625" style="14" customWidth="1"/>
    <col min="9" max="16" width="8.28125" style="12" customWidth="1"/>
    <col min="17" max="17" width="14.57421875" style="13" customWidth="1"/>
    <col min="18" max="16384" width="9.140625" style="11" customWidth="1"/>
  </cols>
  <sheetData>
    <row r="1" spans="2:10" ht="14.25" hidden="1">
      <c r="B1" s="9"/>
      <c r="C1" s="1" t="s">
        <v>16</v>
      </c>
      <c r="D1" s="10" t="s">
        <v>26</v>
      </c>
      <c r="E1" s="11">
        <f>LEFT(D1,(LEN(D1)-5))*60+RIGHT(D1,4)</f>
        <v>347</v>
      </c>
      <c r="H1" s="11"/>
      <c r="I1" s="11"/>
      <c r="J1" s="11"/>
    </row>
    <row r="2" spans="2:10" ht="14.25" hidden="1">
      <c r="B2" s="9"/>
      <c r="C2" s="1" t="s">
        <v>37</v>
      </c>
      <c r="D2" s="10" t="s">
        <v>26</v>
      </c>
      <c r="E2" s="11">
        <f>LEFT(D2,(LEN(D2)-5))*60+RIGHT(D2,4)</f>
        <v>347</v>
      </c>
      <c r="H2" s="11"/>
      <c r="I2" s="11"/>
      <c r="J2" s="11"/>
    </row>
    <row r="3" spans="2:10" ht="14.25" hidden="1">
      <c r="B3" s="11"/>
      <c r="C3" s="1" t="s">
        <v>17</v>
      </c>
      <c r="D3" s="10" t="s">
        <v>27</v>
      </c>
      <c r="E3" s="11">
        <f aca="true" t="shared" si="0" ref="E3:E12">LEFT(D3,(LEN(D3)-5))*60+RIGHT(D3,4)</f>
        <v>364</v>
      </c>
      <c r="H3" s="11"/>
      <c r="I3" s="11"/>
      <c r="J3" s="11"/>
    </row>
    <row r="4" spans="2:10" ht="14.25" hidden="1">
      <c r="B4" s="11"/>
      <c r="C4" s="1" t="s">
        <v>18</v>
      </c>
      <c r="D4" s="10" t="s">
        <v>28</v>
      </c>
      <c r="E4" s="11">
        <f t="shared" si="0"/>
        <v>356.7</v>
      </c>
      <c r="H4" s="11"/>
      <c r="I4" s="11"/>
      <c r="J4" s="11"/>
    </row>
    <row r="5" spans="2:10" ht="14.25" hidden="1">
      <c r="B5" s="11"/>
      <c r="C5" s="1" t="s">
        <v>19</v>
      </c>
      <c r="D5" s="10" t="s">
        <v>29</v>
      </c>
      <c r="E5" s="11">
        <f t="shared" si="0"/>
        <v>340</v>
      </c>
      <c r="H5" s="11"/>
      <c r="I5" s="11"/>
      <c r="J5" s="11"/>
    </row>
    <row r="6" spans="2:10" ht="14.25" hidden="1">
      <c r="B6" s="11"/>
      <c r="C6" s="1" t="s">
        <v>20</v>
      </c>
      <c r="D6" s="10" t="s">
        <v>30</v>
      </c>
      <c r="E6" s="11">
        <f t="shared" si="0"/>
        <v>338.3</v>
      </c>
      <c r="H6" s="11"/>
      <c r="I6" s="11"/>
      <c r="J6" s="11"/>
    </row>
    <row r="7" spans="2:10" ht="14.25" hidden="1">
      <c r="B7" s="11"/>
      <c r="C7" s="1" t="s">
        <v>21</v>
      </c>
      <c r="D7" s="10" t="s">
        <v>31</v>
      </c>
      <c r="E7" s="11">
        <f t="shared" si="0"/>
        <v>388.2</v>
      </c>
      <c r="H7" s="11"/>
      <c r="I7" s="11"/>
      <c r="J7" s="11"/>
    </row>
    <row r="8" spans="2:10" ht="14.25" hidden="1">
      <c r="B8" s="11"/>
      <c r="C8" s="1" t="s">
        <v>36</v>
      </c>
      <c r="D8" s="10" t="s">
        <v>31</v>
      </c>
      <c r="E8" s="11">
        <f>LEFT(D8,(LEN(D8)-5))*60+RIGHT(D8,4)</f>
        <v>388.2</v>
      </c>
      <c r="H8" s="11"/>
      <c r="I8" s="11"/>
      <c r="J8" s="11"/>
    </row>
    <row r="9" spans="2:10" ht="14.25" hidden="1">
      <c r="B9" s="11"/>
      <c r="C9" s="1" t="s">
        <v>22</v>
      </c>
      <c r="D9" s="10" t="s">
        <v>35</v>
      </c>
      <c r="E9" s="11">
        <f t="shared" si="0"/>
        <v>420</v>
      </c>
      <c r="H9" s="11"/>
      <c r="I9" s="11"/>
      <c r="J9" s="11"/>
    </row>
    <row r="10" spans="2:10" ht="14.25" hidden="1">
      <c r="B10" s="11"/>
      <c r="C10" s="1" t="s">
        <v>23</v>
      </c>
      <c r="D10" s="10" t="s">
        <v>32</v>
      </c>
      <c r="E10" s="11">
        <f t="shared" si="0"/>
        <v>414.7</v>
      </c>
      <c r="H10" s="11"/>
      <c r="I10" s="11"/>
      <c r="J10" s="11"/>
    </row>
    <row r="11" spans="2:10" ht="14.25" hidden="1">
      <c r="B11" s="11"/>
      <c r="C11" s="1" t="s">
        <v>24</v>
      </c>
      <c r="D11" s="10" t="s">
        <v>33</v>
      </c>
      <c r="E11" s="11">
        <f t="shared" si="0"/>
        <v>391</v>
      </c>
      <c r="H11" s="11"/>
      <c r="I11" s="11"/>
      <c r="J11" s="11"/>
    </row>
    <row r="12" spans="2:10" ht="14.25" hidden="1">
      <c r="B12" s="11"/>
      <c r="C12" s="1" t="s">
        <v>25</v>
      </c>
      <c r="D12" s="10" t="s">
        <v>34</v>
      </c>
      <c r="E12" s="11">
        <f t="shared" si="0"/>
        <v>385</v>
      </c>
      <c r="H12" s="11"/>
      <c r="I12" s="11"/>
      <c r="J12" s="11"/>
    </row>
    <row r="13" spans="2:8" ht="12.75">
      <c r="B13" s="11"/>
      <c r="C13" s="9"/>
      <c r="F13" s="14"/>
      <c r="G13" s="12"/>
      <c r="H13" s="12"/>
    </row>
    <row r="14" spans="1:17" ht="22.5" customHeight="1">
      <c r="A14" s="15"/>
      <c r="B14" s="16" t="s">
        <v>38</v>
      </c>
      <c r="C14" s="22"/>
      <c r="D14" s="23"/>
      <c r="E14" s="23"/>
      <c r="F14" s="23"/>
      <c r="O14" s="27" t="s">
        <v>40</v>
      </c>
      <c r="P14" s="27"/>
      <c r="Q14" s="27"/>
    </row>
    <row r="15" spans="1:18" ht="18" customHeight="1">
      <c r="A15" s="18"/>
      <c r="B15" s="24" t="s">
        <v>4</v>
      </c>
      <c r="C15" s="25"/>
      <c r="D15" s="26"/>
      <c r="E15" s="26"/>
      <c r="F15" s="26" t="s">
        <v>39</v>
      </c>
      <c r="M15" s="17"/>
      <c r="N15" s="17"/>
      <c r="O15" s="17"/>
      <c r="P15" s="17"/>
      <c r="Q15" s="17"/>
      <c r="R15" s="19"/>
    </row>
    <row r="16" spans="16:17" ht="12.75">
      <c r="P16" s="20"/>
      <c r="Q16" s="21"/>
    </row>
    <row r="17" spans="1:17" s="19" customFormat="1" ht="26.25" customHeight="1">
      <c r="A17" s="28" t="s">
        <v>0</v>
      </c>
      <c r="B17" s="28" t="s">
        <v>1</v>
      </c>
      <c r="C17" s="29" t="s">
        <v>6</v>
      </c>
      <c r="D17" s="29" t="s">
        <v>14</v>
      </c>
      <c r="E17" s="29" t="s">
        <v>7</v>
      </c>
      <c r="F17" s="30" t="s">
        <v>2</v>
      </c>
      <c r="G17" s="29" t="s">
        <v>3</v>
      </c>
      <c r="H17" s="31" t="s">
        <v>12</v>
      </c>
      <c r="I17" s="32">
        <v>250</v>
      </c>
      <c r="J17" s="32">
        <v>500</v>
      </c>
      <c r="K17" s="32">
        <v>750</v>
      </c>
      <c r="L17" s="32">
        <v>1000</v>
      </c>
      <c r="M17" s="32">
        <v>1250</v>
      </c>
      <c r="N17" s="32">
        <v>1500</v>
      </c>
      <c r="O17" s="32">
        <v>1750</v>
      </c>
      <c r="P17" s="32">
        <v>2000</v>
      </c>
      <c r="Q17" s="32" t="s">
        <v>10</v>
      </c>
    </row>
    <row r="18" spans="1:17" s="39" customFormat="1" ht="8.25" customHeight="1" thickBot="1">
      <c r="A18" s="33"/>
      <c r="B18" s="33"/>
      <c r="C18" s="34"/>
      <c r="D18" s="35"/>
      <c r="E18" s="35"/>
      <c r="F18" s="35"/>
      <c r="G18" s="35"/>
      <c r="H18" s="36"/>
      <c r="I18" s="37"/>
      <c r="J18" s="37"/>
      <c r="K18" s="37"/>
      <c r="L18" s="37"/>
      <c r="M18" s="37"/>
      <c r="N18" s="37"/>
      <c r="O18" s="37"/>
      <c r="P18" s="37"/>
      <c r="Q18" s="38"/>
    </row>
    <row r="19" spans="1:17" s="49" customFormat="1" ht="18" customHeight="1" thickTop="1">
      <c r="A19" s="40"/>
      <c r="B19" s="41"/>
      <c r="C19" s="5"/>
      <c r="D19" s="2" t="e">
        <f>VLOOKUP(C19,$C$1:$E$12,3,FALSE)/(P19*24*60*60)</f>
        <v>#N/A</v>
      </c>
      <c r="E19" s="42"/>
      <c r="F19" s="43"/>
      <c r="G19" s="44"/>
      <c r="H19" s="45" t="s">
        <v>5</v>
      </c>
      <c r="I19" s="46">
        <f>I20/86400</f>
        <v>0</v>
      </c>
      <c r="J19" s="46">
        <f>(I20+J20)/86400</f>
        <v>0</v>
      </c>
      <c r="K19" s="46">
        <f>(I20+J20+K20)/86400</f>
        <v>0</v>
      </c>
      <c r="L19" s="46">
        <f>(I20+J20+K20+L20)/86400</f>
        <v>0</v>
      </c>
      <c r="M19" s="46">
        <f>(I20+J20+K20+L20+M20)/86400</f>
        <v>0</v>
      </c>
      <c r="N19" s="46">
        <f>(I20+J20+K20+L20+M20+N20)/86400</f>
        <v>0</v>
      </c>
      <c r="O19" s="46">
        <f>(I20+J20+K20+L20+M20+N20+O20)/86400</f>
        <v>0</v>
      </c>
      <c r="P19" s="47">
        <f>(I20+J20+K20+L20+M20+N20+O20+P20)/86400</f>
        <v>0</v>
      </c>
      <c r="Q19" s="70" t="s">
        <v>41</v>
      </c>
    </row>
    <row r="20" spans="1:17" s="49" customFormat="1" ht="18" customHeight="1">
      <c r="A20" s="50"/>
      <c r="B20" s="51"/>
      <c r="C20" s="6"/>
      <c r="D20" s="3"/>
      <c r="E20" s="52"/>
      <c r="F20" s="53"/>
      <c r="G20" s="54"/>
      <c r="H20" s="55" t="s">
        <v>13</v>
      </c>
      <c r="I20" s="56"/>
      <c r="J20" s="56"/>
      <c r="K20" s="56"/>
      <c r="L20" s="56"/>
      <c r="M20" s="56"/>
      <c r="N20" s="56"/>
      <c r="O20" s="56"/>
      <c r="P20" s="56"/>
      <c r="Q20" s="73"/>
    </row>
    <row r="21" spans="1:17" s="49" customFormat="1" ht="18" customHeight="1">
      <c r="A21" s="50"/>
      <c r="B21" s="51"/>
      <c r="C21" s="6"/>
      <c r="D21" s="3"/>
      <c r="E21" s="52"/>
      <c r="F21" s="53"/>
      <c r="G21" s="57"/>
      <c r="H21" s="58" t="s">
        <v>11</v>
      </c>
      <c r="I21" s="59">
        <f aca="true" t="shared" si="1" ref="I21:P21">I20*2/86400</f>
        <v>0</v>
      </c>
      <c r="J21" s="59">
        <f t="shared" si="1"/>
        <v>0</v>
      </c>
      <c r="K21" s="59">
        <f t="shared" si="1"/>
        <v>0</v>
      </c>
      <c r="L21" s="59">
        <f t="shared" si="1"/>
        <v>0</v>
      </c>
      <c r="M21" s="59">
        <f t="shared" si="1"/>
        <v>0</v>
      </c>
      <c r="N21" s="59">
        <f t="shared" si="1"/>
        <v>0</v>
      </c>
      <c r="O21" s="59">
        <f t="shared" si="1"/>
        <v>0</v>
      </c>
      <c r="P21" s="59">
        <f t="shared" si="1"/>
        <v>0</v>
      </c>
      <c r="Q21" s="73"/>
    </row>
    <row r="22" spans="1:17" s="49" customFormat="1" ht="18" customHeight="1">
      <c r="A22" s="50"/>
      <c r="B22" s="51"/>
      <c r="C22" s="6"/>
      <c r="D22" s="3"/>
      <c r="E22" s="52"/>
      <c r="F22" s="53"/>
      <c r="G22" s="57"/>
      <c r="H22" s="58" t="s">
        <v>8</v>
      </c>
      <c r="I22" s="60"/>
      <c r="J22" s="60"/>
      <c r="K22" s="60"/>
      <c r="L22" s="60"/>
      <c r="M22" s="60"/>
      <c r="N22" s="60"/>
      <c r="O22" s="60"/>
      <c r="P22" s="60"/>
      <c r="Q22" s="73"/>
    </row>
    <row r="23" spans="1:17" s="49" customFormat="1" ht="18" customHeight="1" thickBot="1">
      <c r="A23" s="61"/>
      <c r="B23" s="62"/>
      <c r="C23" s="7"/>
      <c r="D23" s="4"/>
      <c r="E23" s="63"/>
      <c r="F23" s="64"/>
      <c r="G23" s="65"/>
      <c r="H23" s="66" t="s">
        <v>9</v>
      </c>
      <c r="I23" s="67" t="e">
        <f>2.8/(I20/250)^3</f>
        <v>#DIV/0!</v>
      </c>
      <c r="J23" s="67" t="e">
        <f aca="true" t="shared" si="2" ref="J23:P23">2.8/(J20/250)^3</f>
        <v>#DIV/0!</v>
      </c>
      <c r="K23" s="67" t="e">
        <f t="shared" si="2"/>
        <v>#DIV/0!</v>
      </c>
      <c r="L23" s="67" t="e">
        <f t="shared" si="2"/>
        <v>#DIV/0!</v>
      </c>
      <c r="M23" s="67" t="e">
        <f t="shared" si="2"/>
        <v>#DIV/0!</v>
      </c>
      <c r="N23" s="67" t="e">
        <f t="shared" si="2"/>
        <v>#DIV/0!</v>
      </c>
      <c r="O23" s="67" t="e">
        <f t="shared" si="2"/>
        <v>#DIV/0!</v>
      </c>
      <c r="P23" s="67" t="e">
        <f t="shared" si="2"/>
        <v>#DIV/0!</v>
      </c>
      <c r="Q23" s="74"/>
    </row>
    <row r="24" spans="1:17" s="49" customFormat="1" ht="18" customHeight="1" thickTop="1">
      <c r="A24" s="40"/>
      <c r="B24" s="41"/>
      <c r="C24" s="5"/>
      <c r="D24" s="2" t="e">
        <f>VLOOKUP(C24,$C$1:$E$12,3,FALSE)/(P24*24*60*60)</f>
        <v>#N/A</v>
      </c>
      <c r="E24" s="42"/>
      <c r="F24" s="43"/>
      <c r="G24" s="44"/>
      <c r="H24" s="45" t="s">
        <v>5</v>
      </c>
      <c r="I24" s="46">
        <f>I25/86400</f>
        <v>0</v>
      </c>
      <c r="J24" s="46">
        <f>(I25+J25)/86400</f>
        <v>0</v>
      </c>
      <c r="K24" s="46">
        <f>(I25+J25+K25)/86400</f>
        <v>0</v>
      </c>
      <c r="L24" s="46">
        <f>(I25+J25+K25+L25)/86400</f>
        <v>0</v>
      </c>
      <c r="M24" s="46">
        <f>(I25+J25+K25+L25+M25)/86400</f>
        <v>0</v>
      </c>
      <c r="N24" s="46">
        <f>(I25+J25+K25+L25+M25+N25)/86400</f>
        <v>0</v>
      </c>
      <c r="O24" s="46">
        <f>(I25+J25+K25+L25+M25+N25+O25)/86400</f>
        <v>0</v>
      </c>
      <c r="P24" s="47">
        <f>(I25+J25+K25+L25+M25+N25+O25+P25)/86400</f>
        <v>0</v>
      </c>
      <c r="Q24" s="70"/>
    </row>
    <row r="25" spans="1:17" s="49" customFormat="1" ht="18" customHeight="1">
      <c r="A25" s="50"/>
      <c r="B25" s="51"/>
      <c r="C25" s="6"/>
      <c r="D25" s="3"/>
      <c r="E25" s="52"/>
      <c r="F25" s="53"/>
      <c r="G25" s="54"/>
      <c r="H25" s="55" t="s">
        <v>13</v>
      </c>
      <c r="I25" s="56"/>
      <c r="J25" s="56"/>
      <c r="K25" s="56"/>
      <c r="L25" s="56"/>
      <c r="M25" s="56"/>
      <c r="N25" s="56"/>
      <c r="O25" s="56"/>
      <c r="P25" s="56"/>
      <c r="Q25" s="73"/>
    </row>
    <row r="26" spans="1:17" s="49" customFormat="1" ht="18" customHeight="1">
      <c r="A26" s="50"/>
      <c r="B26" s="51"/>
      <c r="C26" s="6"/>
      <c r="D26" s="3"/>
      <c r="E26" s="52"/>
      <c r="F26" s="53"/>
      <c r="G26" s="57"/>
      <c r="H26" s="58" t="s">
        <v>11</v>
      </c>
      <c r="I26" s="59">
        <f aca="true" t="shared" si="3" ref="I26:P26">I25*2/86400</f>
        <v>0</v>
      </c>
      <c r="J26" s="59">
        <f t="shared" si="3"/>
        <v>0</v>
      </c>
      <c r="K26" s="59">
        <f t="shared" si="3"/>
        <v>0</v>
      </c>
      <c r="L26" s="59">
        <f t="shared" si="3"/>
        <v>0</v>
      </c>
      <c r="M26" s="59">
        <f t="shared" si="3"/>
        <v>0</v>
      </c>
      <c r="N26" s="59">
        <f t="shared" si="3"/>
        <v>0</v>
      </c>
      <c r="O26" s="59">
        <f t="shared" si="3"/>
        <v>0</v>
      </c>
      <c r="P26" s="59">
        <f t="shared" si="3"/>
        <v>0</v>
      </c>
      <c r="Q26" s="73"/>
    </row>
    <row r="27" spans="1:17" s="49" customFormat="1" ht="18" customHeight="1">
      <c r="A27" s="50"/>
      <c r="B27" s="51"/>
      <c r="C27" s="6"/>
      <c r="D27" s="3"/>
      <c r="E27" s="52"/>
      <c r="F27" s="53"/>
      <c r="G27" s="57"/>
      <c r="H27" s="58" t="s">
        <v>8</v>
      </c>
      <c r="I27" s="60"/>
      <c r="J27" s="60"/>
      <c r="K27" s="60"/>
      <c r="L27" s="60"/>
      <c r="M27" s="60"/>
      <c r="N27" s="60"/>
      <c r="O27" s="60"/>
      <c r="P27" s="60"/>
      <c r="Q27" s="73"/>
    </row>
    <row r="28" spans="1:17" s="49" customFormat="1" ht="18" customHeight="1" thickBot="1">
      <c r="A28" s="61"/>
      <c r="B28" s="62"/>
      <c r="C28" s="7"/>
      <c r="D28" s="4"/>
      <c r="E28" s="63"/>
      <c r="F28" s="64"/>
      <c r="G28" s="65"/>
      <c r="H28" s="66" t="s">
        <v>9</v>
      </c>
      <c r="I28" s="67" t="e">
        <f>2.8/(I25/250)^3</f>
        <v>#DIV/0!</v>
      </c>
      <c r="J28" s="67" t="e">
        <f aca="true" t="shared" si="4" ref="J28:P28">2.8/(J25/250)^3</f>
        <v>#DIV/0!</v>
      </c>
      <c r="K28" s="67" t="e">
        <f t="shared" si="4"/>
        <v>#DIV/0!</v>
      </c>
      <c r="L28" s="67" t="e">
        <f t="shared" si="4"/>
        <v>#DIV/0!</v>
      </c>
      <c r="M28" s="67" t="e">
        <f t="shared" si="4"/>
        <v>#DIV/0!</v>
      </c>
      <c r="N28" s="67" t="e">
        <f t="shared" si="4"/>
        <v>#DIV/0!</v>
      </c>
      <c r="O28" s="67" t="e">
        <f t="shared" si="4"/>
        <v>#DIV/0!</v>
      </c>
      <c r="P28" s="67" t="e">
        <f t="shared" si="4"/>
        <v>#DIV/0!</v>
      </c>
      <c r="Q28" s="74"/>
    </row>
    <row r="29" spans="1:17" s="49" customFormat="1" ht="18" customHeight="1" thickTop="1">
      <c r="A29" s="40"/>
      <c r="B29" s="41"/>
      <c r="C29" s="5"/>
      <c r="D29" s="2" t="e">
        <f>VLOOKUP(C29,$C$1:$E$12,3,FALSE)/(P29*24*60*60)</f>
        <v>#N/A</v>
      </c>
      <c r="E29" s="42"/>
      <c r="F29" s="43"/>
      <c r="G29" s="44"/>
      <c r="H29" s="45" t="s">
        <v>5</v>
      </c>
      <c r="I29" s="46">
        <f>I30/86400</f>
        <v>0</v>
      </c>
      <c r="J29" s="46">
        <f>(I30+J30)/86400</f>
        <v>0</v>
      </c>
      <c r="K29" s="46">
        <f>(I30+J30+K30)/86400</f>
        <v>0</v>
      </c>
      <c r="L29" s="46">
        <f>(I30+J30+K30+L30)/86400</f>
        <v>0</v>
      </c>
      <c r="M29" s="46">
        <f>(I30+J30+K30+L30+M30)/86400</f>
        <v>0</v>
      </c>
      <c r="N29" s="46">
        <f>(I30+J30+K30+L30+M30+N30)/86400</f>
        <v>0</v>
      </c>
      <c r="O29" s="46">
        <f>(I30+J30+K30+L30+M30+N30+O30)/86400</f>
        <v>0</v>
      </c>
      <c r="P29" s="47">
        <f>(I30+J30+K30+L30+M30+N30+O30+P30)/86400</f>
        <v>0</v>
      </c>
      <c r="Q29" s="70"/>
    </row>
    <row r="30" spans="1:17" s="49" customFormat="1" ht="18" customHeight="1">
      <c r="A30" s="50"/>
      <c r="B30" s="51"/>
      <c r="C30" s="6"/>
      <c r="D30" s="3"/>
      <c r="E30" s="52"/>
      <c r="F30" s="53"/>
      <c r="G30" s="54"/>
      <c r="H30" s="55" t="s">
        <v>13</v>
      </c>
      <c r="I30" s="56"/>
      <c r="J30" s="56"/>
      <c r="K30" s="56"/>
      <c r="L30" s="56"/>
      <c r="M30" s="56"/>
      <c r="N30" s="56"/>
      <c r="O30" s="56"/>
      <c r="P30" s="56"/>
      <c r="Q30" s="73"/>
    </row>
    <row r="31" spans="1:17" s="49" customFormat="1" ht="18" customHeight="1">
      <c r="A31" s="50"/>
      <c r="B31" s="51"/>
      <c r="C31" s="6"/>
      <c r="D31" s="3"/>
      <c r="E31" s="52"/>
      <c r="F31" s="53"/>
      <c r="G31" s="57"/>
      <c r="H31" s="58" t="s">
        <v>11</v>
      </c>
      <c r="I31" s="59">
        <f aca="true" t="shared" si="5" ref="I31:P31">I30*2/86400</f>
        <v>0</v>
      </c>
      <c r="J31" s="59">
        <f t="shared" si="5"/>
        <v>0</v>
      </c>
      <c r="K31" s="59">
        <f t="shared" si="5"/>
        <v>0</v>
      </c>
      <c r="L31" s="59">
        <f t="shared" si="5"/>
        <v>0</v>
      </c>
      <c r="M31" s="59">
        <f t="shared" si="5"/>
        <v>0</v>
      </c>
      <c r="N31" s="59">
        <f t="shared" si="5"/>
        <v>0</v>
      </c>
      <c r="O31" s="59">
        <f t="shared" si="5"/>
        <v>0</v>
      </c>
      <c r="P31" s="59">
        <f t="shared" si="5"/>
        <v>0</v>
      </c>
      <c r="Q31" s="73"/>
    </row>
    <row r="32" spans="1:17" s="49" customFormat="1" ht="18" customHeight="1">
      <c r="A32" s="50"/>
      <c r="B32" s="51"/>
      <c r="C32" s="6"/>
      <c r="D32" s="3"/>
      <c r="E32" s="52"/>
      <c r="F32" s="53"/>
      <c r="G32" s="57"/>
      <c r="H32" s="58" t="s">
        <v>8</v>
      </c>
      <c r="I32" s="60"/>
      <c r="J32" s="60"/>
      <c r="K32" s="60"/>
      <c r="L32" s="60"/>
      <c r="M32" s="60"/>
      <c r="N32" s="60"/>
      <c r="O32" s="60"/>
      <c r="P32" s="60"/>
      <c r="Q32" s="73"/>
    </row>
    <row r="33" spans="1:17" s="49" customFormat="1" ht="18" customHeight="1" thickBot="1">
      <c r="A33" s="61"/>
      <c r="B33" s="62"/>
      <c r="C33" s="7"/>
      <c r="D33" s="4"/>
      <c r="E33" s="63"/>
      <c r="F33" s="64"/>
      <c r="G33" s="65"/>
      <c r="H33" s="66" t="s">
        <v>9</v>
      </c>
      <c r="I33" s="67" t="e">
        <f>2.8/(I30/250)^3</f>
        <v>#DIV/0!</v>
      </c>
      <c r="J33" s="67" t="e">
        <f aca="true" t="shared" si="6" ref="J33:P33">2.8/(J30/250)^3</f>
        <v>#DIV/0!</v>
      </c>
      <c r="K33" s="67" t="e">
        <f t="shared" si="6"/>
        <v>#DIV/0!</v>
      </c>
      <c r="L33" s="67" t="e">
        <f t="shared" si="6"/>
        <v>#DIV/0!</v>
      </c>
      <c r="M33" s="67" t="e">
        <f t="shared" si="6"/>
        <v>#DIV/0!</v>
      </c>
      <c r="N33" s="67" t="e">
        <f t="shared" si="6"/>
        <v>#DIV/0!</v>
      </c>
      <c r="O33" s="67" t="e">
        <f t="shared" si="6"/>
        <v>#DIV/0!</v>
      </c>
      <c r="P33" s="67" t="e">
        <f t="shared" si="6"/>
        <v>#DIV/0!</v>
      </c>
      <c r="Q33" s="74"/>
    </row>
    <row r="34" spans="1:17" s="49" customFormat="1" ht="18" customHeight="1" thickTop="1">
      <c r="A34" s="40"/>
      <c r="B34" s="41"/>
      <c r="C34" s="5"/>
      <c r="D34" s="2" t="e">
        <f>VLOOKUP(C34,$C$1:$E$12,3,FALSE)/(P34*24*60*60)</f>
        <v>#N/A</v>
      </c>
      <c r="E34" s="42"/>
      <c r="F34" s="43"/>
      <c r="G34" s="44"/>
      <c r="H34" s="45" t="s">
        <v>5</v>
      </c>
      <c r="I34" s="46">
        <f>I35/86400</f>
        <v>0</v>
      </c>
      <c r="J34" s="46">
        <f>(I35+J35)/86400</f>
        <v>0</v>
      </c>
      <c r="K34" s="46">
        <f>(I35+J35+K35)/86400</f>
        <v>0</v>
      </c>
      <c r="L34" s="46">
        <f>(I35+J35+K35+L35)/86400</f>
        <v>0</v>
      </c>
      <c r="M34" s="46">
        <f>(I35+J35+K35+L35+M35)/86400</f>
        <v>0</v>
      </c>
      <c r="N34" s="46">
        <f>(I35+J35+K35+L35+M35+N35)/86400</f>
        <v>0</v>
      </c>
      <c r="O34" s="46">
        <f>(I35+J35+K35+L35+M35+N35+O35)/86400</f>
        <v>0</v>
      </c>
      <c r="P34" s="47">
        <f>(I35+J35+K35+L35+M35+N35+O35+P35)/86400</f>
        <v>0</v>
      </c>
      <c r="Q34" s="70"/>
    </row>
    <row r="35" spans="1:17" s="49" customFormat="1" ht="18" customHeight="1">
      <c r="A35" s="50"/>
      <c r="B35" s="51"/>
      <c r="C35" s="6"/>
      <c r="D35" s="3"/>
      <c r="E35" s="52"/>
      <c r="F35" s="53"/>
      <c r="G35" s="54"/>
      <c r="H35" s="55" t="s">
        <v>13</v>
      </c>
      <c r="I35" s="56"/>
      <c r="J35" s="56"/>
      <c r="K35" s="56"/>
      <c r="L35" s="56"/>
      <c r="M35" s="56"/>
      <c r="N35" s="56"/>
      <c r="O35" s="56"/>
      <c r="P35" s="56"/>
      <c r="Q35" s="73"/>
    </row>
    <row r="36" spans="1:17" s="49" customFormat="1" ht="18" customHeight="1">
      <c r="A36" s="50"/>
      <c r="B36" s="51"/>
      <c r="C36" s="6"/>
      <c r="D36" s="3"/>
      <c r="E36" s="52"/>
      <c r="F36" s="53"/>
      <c r="G36" s="57"/>
      <c r="H36" s="58" t="s">
        <v>11</v>
      </c>
      <c r="I36" s="59">
        <f aca="true" t="shared" si="7" ref="I36:P36">I35*2/86400</f>
        <v>0</v>
      </c>
      <c r="J36" s="59">
        <f t="shared" si="7"/>
        <v>0</v>
      </c>
      <c r="K36" s="59">
        <f t="shared" si="7"/>
        <v>0</v>
      </c>
      <c r="L36" s="59">
        <f t="shared" si="7"/>
        <v>0</v>
      </c>
      <c r="M36" s="59">
        <f t="shared" si="7"/>
        <v>0</v>
      </c>
      <c r="N36" s="59">
        <f t="shared" si="7"/>
        <v>0</v>
      </c>
      <c r="O36" s="59">
        <f t="shared" si="7"/>
        <v>0</v>
      </c>
      <c r="P36" s="59">
        <f t="shared" si="7"/>
        <v>0</v>
      </c>
      <c r="Q36" s="73"/>
    </row>
    <row r="37" spans="1:17" s="49" customFormat="1" ht="18" customHeight="1">
      <c r="A37" s="50"/>
      <c r="B37" s="51"/>
      <c r="C37" s="6"/>
      <c r="D37" s="3"/>
      <c r="E37" s="52"/>
      <c r="F37" s="53"/>
      <c r="G37" s="57"/>
      <c r="H37" s="58" t="s">
        <v>8</v>
      </c>
      <c r="I37" s="60"/>
      <c r="J37" s="60"/>
      <c r="K37" s="60"/>
      <c r="L37" s="60"/>
      <c r="M37" s="60"/>
      <c r="N37" s="60"/>
      <c r="O37" s="60"/>
      <c r="P37" s="60"/>
      <c r="Q37" s="73"/>
    </row>
    <row r="38" spans="1:17" s="49" customFormat="1" ht="18" customHeight="1" thickBot="1">
      <c r="A38" s="61"/>
      <c r="B38" s="62"/>
      <c r="C38" s="7"/>
      <c r="D38" s="4"/>
      <c r="E38" s="63"/>
      <c r="F38" s="64"/>
      <c r="G38" s="65"/>
      <c r="H38" s="66" t="s">
        <v>9</v>
      </c>
      <c r="I38" s="67" t="e">
        <f>2.8/(I35/250)^3</f>
        <v>#DIV/0!</v>
      </c>
      <c r="J38" s="67" t="e">
        <f aca="true" t="shared" si="8" ref="J38:P38">2.8/(J35/250)^3</f>
        <v>#DIV/0!</v>
      </c>
      <c r="K38" s="67" t="e">
        <f t="shared" si="8"/>
        <v>#DIV/0!</v>
      </c>
      <c r="L38" s="67" t="e">
        <f t="shared" si="8"/>
        <v>#DIV/0!</v>
      </c>
      <c r="M38" s="67" t="e">
        <f t="shared" si="8"/>
        <v>#DIV/0!</v>
      </c>
      <c r="N38" s="67" t="e">
        <f t="shared" si="8"/>
        <v>#DIV/0!</v>
      </c>
      <c r="O38" s="67" t="e">
        <f t="shared" si="8"/>
        <v>#DIV/0!</v>
      </c>
      <c r="P38" s="67" t="e">
        <f t="shared" si="8"/>
        <v>#DIV/0!</v>
      </c>
      <c r="Q38" s="74"/>
    </row>
    <row r="39" spans="1:17" s="49" customFormat="1" ht="18" customHeight="1" thickTop="1">
      <c r="A39" s="40"/>
      <c r="B39" s="41"/>
      <c r="C39" s="5"/>
      <c r="D39" s="2" t="e">
        <f>VLOOKUP(C39,$C$1:$E$12,3,FALSE)/(P39*24*60*60)</f>
        <v>#N/A</v>
      </c>
      <c r="E39" s="42"/>
      <c r="F39" s="43"/>
      <c r="G39" s="44"/>
      <c r="H39" s="45" t="s">
        <v>5</v>
      </c>
      <c r="I39" s="46">
        <f>I40/86400</f>
        <v>0</v>
      </c>
      <c r="J39" s="46">
        <f>(I40+J40)/86400</f>
        <v>0</v>
      </c>
      <c r="K39" s="46">
        <f>(I40+J40+K40)/86400</f>
        <v>0</v>
      </c>
      <c r="L39" s="46">
        <f>(I40+J40+K40+L40)/86400</f>
        <v>0</v>
      </c>
      <c r="M39" s="46">
        <f>(I40+J40+K40+L40+M40)/86400</f>
        <v>0</v>
      </c>
      <c r="N39" s="46">
        <f>(I40+J40+K40+L40+M40+N40)/86400</f>
        <v>0</v>
      </c>
      <c r="O39" s="46">
        <f>(I40+J40+K40+L40+M40+N40+O40)/86400</f>
        <v>0</v>
      </c>
      <c r="P39" s="47">
        <f>(I40+J40+K40+L40+M40+N40+O40+P40)/86400</f>
        <v>0</v>
      </c>
      <c r="Q39" s="70"/>
    </row>
    <row r="40" spans="1:17" s="49" customFormat="1" ht="18" customHeight="1">
      <c r="A40" s="50"/>
      <c r="B40" s="51"/>
      <c r="C40" s="6"/>
      <c r="D40" s="3"/>
      <c r="E40" s="52"/>
      <c r="F40" s="53"/>
      <c r="G40" s="54"/>
      <c r="H40" s="55" t="s">
        <v>13</v>
      </c>
      <c r="I40" s="56"/>
      <c r="J40" s="56"/>
      <c r="K40" s="56"/>
      <c r="L40" s="56"/>
      <c r="M40" s="56"/>
      <c r="N40" s="56"/>
      <c r="O40" s="56"/>
      <c r="P40" s="56"/>
      <c r="Q40" s="73"/>
    </row>
    <row r="41" spans="1:17" s="49" customFormat="1" ht="18" customHeight="1">
      <c r="A41" s="50"/>
      <c r="B41" s="51"/>
      <c r="C41" s="6"/>
      <c r="D41" s="3"/>
      <c r="E41" s="52"/>
      <c r="F41" s="53"/>
      <c r="G41" s="57"/>
      <c r="H41" s="58" t="s">
        <v>11</v>
      </c>
      <c r="I41" s="59">
        <f aca="true" t="shared" si="9" ref="I41:P41">I40*2/86400</f>
        <v>0</v>
      </c>
      <c r="J41" s="59">
        <f t="shared" si="9"/>
        <v>0</v>
      </c>
      <c r="K41" s="59">
        <f t="shared" si="9"/>
        <v>0</v>
      </c>
      <c r="L41" s="59">
        <f t="shared" si="9"/>
        <v>0</v>
      </c>
      <c r="M41" s="59">
        <f t="shared" si="9"/>
        <v>0</v>
      </c>
      <c r="N41" s="59">
        <f t="shared" si="9"/>
        <v>0</v>
      </c>
      <c r="O41" s="59">
        <f t="shared" si="9"/>
        <v>0</v>
      </c>
      <c r="P41" s="59">
        <f t="shared" si="9"/>
        <v>0</v>
      </c>
      <c r="Q41" s="73"/>
    </row>
    <row r="42" spans="1:17" s="49" customFormat="1" ht="18" customHeight="1">
      <c r="A42" s="50"/>
      <c r="B42" s="51"/>
      <c r="C42" s="6"/>
      <c r="D42" s="3"/>
      <c r="E42" s="52"/>
      <c r="F42" s="53"/>
      <c r="G42" s="57"/>
      <c r="H42" s="58" t="s">
        <v>8</v>
      </c>
      <c r="I42" s="60"/>
      <c r="J42" s="60"/>
      <c r="K42" s="60"/>
      <c r="L42" s="60"/>
      <c r="M42" s="60"/>
      <c r="N42" s="60"/>
      <c r="O42" s="60"/>
      <c r="P42" s="60"/>
      <c r="Q42" s="73"/>
    </row>
    <row r="43" spans="1:17" s="49" customFormat="1" ht="18" customHeight="1" thickBot="1">
      <c r="A43" s="61"/>
      <c r="B43" s="62"/>
      <c r="C43" s="7"/>
      <c r="D43" s="4"/>
      <c r="E43" s="63"/>
      <c r="F43" s="64"/>
      <c r="G43" s="65"/>
      <c r="H43" s="66" t="s">
        <v>9</v>
      </c>
      <c r="I43" s="67" t="e">
        <f>2.8/(I40/250)^3</f>
        <v>#DIV/0!</v>
      </c>
      <c r="J43" s="67" t="e">
        <f aca="true" t="shared" si="10" ref="J43:P43">2.8/(J40/250)^3</f>
        <v>#DIV/0!</v>
      </c>
      <c r="K43" s="67" t="e">
        <f t="shared" si="10"/>
        <v>#DIV/0!</v>
      </c>
      <c r="L43" s="67" t="e">
        <f t="shared" si="10"/>
        <v>#DIV/0!</v>
      </c>
      <c r="M43" s="67" t="e">
        <f t="shared" si="10"/>
        <v>#DIV/0!</v>
      </c>
      <c r="N43" s="67" t="e">
        <f t="shared" si="10"/>
        <v>#DIV/0!</v>
      </c>
      <c r="O43" s="67" t="e">
        <f t="shared" si="10"/>
        <v>#DIV/0!</v>
      </c>
      <c r="P43" s="67" t="e">
        <f t="shared" si="10"/>
        <v>#DIV/0!</v>
      </c>
      <c r="Q43" s="74"/>
    </row>
    <row r="44" spans="1:17" s="49" customFormat="1" ht="18" customHeight="1" thickTop="1">
      <c r="A44" s="40"/>
      <c r="B44" s="41"/>
      <c r="C44" s="5"/>
      <c r="D44" s="2" t="e">
        <f>VLOOKUP(C44,$C$1:$E$12,3,FALSE)/(P44*24*60*60)</f>
        <v>#N/A</v>
      </c>
      <c r="E44" s="42"/>
      <c r="F44" s="43"/>
      <c r="G44" s="44"/>
      <c r="H44" s="45" t="s">
        <v>5</v>
      </c>
      <c r="I44" s="46">
        <f>I45/86400</f>
        <v>0</v>
      </c>
      <c r="J44" s="46">
        <f>(I45+J45)/86400</f>
        <v>0</v>
      </c>
      <c r="K44" s="46">
        <f>(I45+J45+K45)/86400</f>
        <v>0</v>
      </c>
      <c r="L44" s="46">
        <f>(I45+J45+K45+L45)/86400</f>
        <v>0</v>
      </c>
      <c r="M44" s="46">
        <f>(I45+J45+K45+L45+M45)/86400</f>
        <v>0</v>
      </c>
      <c r="N44" s="46">
        <f>(I45+J45+K45+L45+M45+N45)/86400</f>
        <v>0</v>
      </c>
      <c r="O44" s="46">
        <f>(I45+J45+K45+L45+M45+N45+O45)/86400</f>
        <v>0</v>
      </c>
      <c r="P44" s="47">
        <f>(I45+J45+K45+L45+M45+N45+O45+P45)/86400</f>
        <v>0</v>
      </c>
      <c r="Q44" s="48"/>
    </row>
    <row r="45" spans="1:17" s="49" customFormat="1" ht="18" customHeight="1">
      <c r="A45" s="50"/>
      <c r="B45" s="51"/>
      <c r="C45" s="6"/>
      <c r="D45" s="3"/>
      <c r="E45" s="52"/>
      <c r="F45" s="53"/>
      <c r="G45" s="54"/>
      <c r="H45" s="55" t="s">
        <v>13</v>
      </c>
      <c r="I45" s="56"/>
      <c r="J45" s="56"/>
      <c r="K45" s="56"/>
      <c r="L45" s="56"/>
      <c r="M45" s="56"/>
      <c r="N45" s="56"/>
      <c r="O45" s="56"/>
      <c r="P45" s="56"/>
      <c r="Q45" s="71"/>
    </row>
    <row r="46" spans="1:17" s="49" customFormat="1" ht="18" customHeight="1">
      <c r="A46" s="50"/>
      <c r="B46" s="51"/>
      <c r="C46" s="6"/>
      <c r="D46" s="3"/>
      <c r="E46" s="52"/>
      <c r="F46" s="53"/>
      <c r="G46" s="57"/>
      <c r="H46" s="58" t="s">
        <v>11</v>
      </c>
      <c r="I46" s="59">
        <f aca="true" t="shared" si="11" ref="I46:P46">I45*2/86400</f>
        <v>0</v>
      </c>
      <c r="J46" s="59">
        <f t="shared" si="11"/>
        <v>0</v>
      </c>
      <c r="K46" s="59">
        <f t="shared" si="11"/>
        <v>0</v>
      </c>
      <c r="L46" s="59">
        <f t="shared" si="11"/>
        <v>0</v>
      </c>
      <c r="M46" s="59">
        <f t="shared" si="11"/>
        <v>0</v>
      </c>
      <c r="N46" s="59">
        <f t="shared" si="11"/>
        <v>0</v>
      </c>
      <c r="O46" s="59">
        <f t="shared" si="11"/>
        <v>0</v>
      </c>
      <c r="P46" s="59">
        <f t="shared" si="11"/>
        <v>0</v>
      </c>
      <c r="Q46" s="71"/>
    </row>
    <row r="47" spans="1:17" s="49" customFormat="1" ht="18" customHeight="1">
      <c r="A47" s="50"/>
      <c r="B47" s="51"/>
      <c r="C47" s="6"/>
      <c r="D47" s="3"/>
      <c r="E47" s="52"/>
      <c r="F47" s="53"/>
      <c r="G47" s="57"/>
      <c r="H47" s="58" t="s">
        <v>8</v>
      </c>
      <c r="I47" s="60"/>
      <c r="J47" s="60"/>
      <c r="K47" s="60"/>
      <c r="L47" s="60"/>
      <c r="M47" s="60"/>
      <c r="N47" s="60"/>
      <c r="O47" s="60"/>
      <c r="P47" s="60"/>
      <c r="Q47" s="71"/>
    </row>
    <row r="48" spans="1:17" s="49" customFormat="1" ht="18" customHeight="1" thickBot="1">
      <c r="A48" s="61"/>
      <c r="B48" s="62"/>
      <c r="C48" s="7"/>
      <c r="D48" s="4"/>
      <c r="E48" s="63"/>
      <c r="F48" s="64"/>
      <c r="G48" s="65"/>
      <c r="H48" s="66" t="s">
        <v>9</v>
      </c>
      <c r="I48" s="67" t="e">
        <f>2.8/(I45/250)^3</f>
        <v>#DIV/0!</v>
      </c>
      <c r="J48" s="67" t="e">
        <f aca="true" t="shared" si="12" ref="J48:P48">2.8/(J45/250)^3</f>
        <v>#DIV/0!</v>
      </c>
      <c r="K48" s="67" t="e">
        <f t="shared" si="12"/>
        <v>#DIV/0!</v>
      </c>
      <c r="L48" s="67" t="e">
        <f t="shared" si="12"/>
        <v>#DIV/0!</v>
      </c>
      <c r="M48" s="67" t="e">
        <f t="shared" si="12"/>
        <v>#DIV/0!</v>
      </c>
      <c r="N48" s="67" t="e">
        <f t="shared" si="12"/>
        <v>#DIV/0!</v>
      </c>
      <c r="O48" s="67" t="e">
        <f t="shared" si="12"/>
        <v>#DIV/0!</v>
      </c>
      <c r="P48" s="67" t="e">
        <f t="shared" si="12"/>
        <v>#DIV/0!</v>
      </c>
      <c r="Q48" s="72"/>
    </row>
    <row r="49" spans="1:17" s="49" customFormat="1" ht="18" customHeight="1" thickTop="1">
      <c r="A49" s="40"/>
      <c r="B49" s="41"/>
      <c r="C49" s="5"/>
      <c r="D49" s="2" t="e">
        <f>VLOOKUP(C49,$C$1:$E$12,3,FALSE)/(P49*24*60*60)</f>
        <v>#N/A</v>
      </c>
      <c r="E49" s="42"/>
      <c r="F49" s="43"/>
      <c r="G49" s="44"/>
      <c r="H49" s="45" t="s">
        <v>5</v>
      </c>
      <c r="I49" s="46">
        <f>I50/86400</f>
        <v>0</v>
      </c>
      <c r="J49" s="46">
        <f>(I50+J50)/86400</f>
        <v>0</v>
      </c>
      <c r="K49" s="46">
        <f>(I50+J50+K50)/86400</f>
        <v>0</v>
      </c>
      <c r="L49" s="46">
        <f>(I50+J50+K50+L50)/86400</f>
        <v>0</v>
      </c>
      <c r="M49" s="46">
        <f>(I50+J50+K50+L50+M50)/86400</f>
        <v>0</v>
      </c>
      <c r="N49" s="46">
        <f>(I50+J50+K50+L50+M50+N50)/86400</f>
        <v>0</v>
      </c>
      <c r="O49" s="46">
        <f>(I50+J50+K50+L50+M50+N50+O50)/86400</f>
        <v>0</v>
      </c>
      <c r="P49" s="47">
        <f>(I50+J50+K50+L50+M50+N50+O50+P50)/86400</f>
        <v>0</v>
      </c>
      <c r="Q49" s="70"/>
    </row>
    <row r="50" spans="1:17" s="49" customFormat="1" ht="18" customHeight="1">
      <c r="A50" s="50"/>
      <c r="B50" s="51"/>
      <c r="C50" s="6"/>
      <c r="D50" s="3"/>
      <c r="E50" s="52"/>
      <c r="F50" s="53"/>
      <c r="G50" s="54"/>
      <c r="H50" s="55" t="s">
        <v>13</v>
      </c>
      <c r="I50" s="56"/>
      <c r="J50" s="56"/>
      <c r="K50" s="56"/>
      <c r="L50" s="56"/>
      <c r="M50" s="56"/>
      <c r="N50" s="56"/>
      <c r="O50" s="56"/>
      <c r="P50" s="56"/>
      <c r="Q50" s="73"/>
    </row>
    <row r="51" spans="1:17" s="49" customFormat="1" ht="18" customHeight="1">
      <c r="A51" s="50"/>
      <c r="B51" s="51"/>
      <c r="C51" s="6"/>
      <c r="D51" s="3"/>
      <c r="E51" s="52"/>
      <c r="F51" s="53"/>
      <c r="G51" s="57"/>
      <c r="H51" s="58" t="s">
        <v>11</v>
      </c>
      <c r="I51" s="59">
        <f aca="true" t="shared" si="13" ref="I51:P51">I50*2/86400</f>
        <v>0</v>
      </c>
      <c r="J51" s="59">
        <f t="shared" si="13"/>
        <v>0</v>
      </c>
      <c r="K51" s="59">
        <f t="shared" si="13"/>
        <v>0</v>
      </c>
      <c r="L51" s="59">
        <f t="shared" si="13"/>
        <v>0</v>
      </c>
      <c r="M51" s="59">
        <f t="shared" si="13"/>
        <v>0</v>
      </c>
      <c r="N51" s="59">
        <f t="shared" si="13"/>
        <v>0</v>
      </c>
      <c r="O51" s="59">
        <f t="shared" si="13"/>
        <v>0</v>
      </c>
      <c r="P51" s="59">
        <f t="shared" si="13"/>
        <v>0</v>
      </c>
      <c r="Q51" s="73"/>
    </row>
    <row r="52" spans="1:17" s="49" customFormat="1" ht="18" customHeight="1">
      <c r="A52" s="50"/>
      <c r="B52" s="51"/>
      <c r="C52" s="6"/>
      <c r="D52" s="3"/>
      <c r="E52" s="52"/>
      <c r="F52" s="53"/>
      <c r="G52" s="57"/>
      <c r="H52" s="58" t="s">
        <v>8</v>
      </c>
      <c r="I52" s="60"/>
      <c r="J52" s="60"/>
      <c r="K52" s="60"/>
      <c r="L52" s="60"/>
      <c r="M52" s="60"/>
      <c r="N52" s="60"/>
      <c r="O52" s="60"/>
      <c r="P52" s="60"/>
      <c r="Q52" s="73"/>
    </row>
    <row r="53" spans="1:17" s="49" customFormat="1" ht="18" customHeight="1" thickBot="1">
      <c r="A53" s="61"/>
      <c r="B53" s="62"/>
      <c r="C53" s="7"/>
      <c r="D53" s="4"/>
      <c r="E53" s="63"/>
      <c r="F53" s="64"/>
      <c r="G53" s="65"/>
      <c r="H53" s="66" t="s">
        <v>9</v>
      </c>
      <c r="I53" s="67" t="e">
        <f>2.8/(I50/250)^3</f>
        <v>#DIV/0!</v>
      </c>
      <c r="J53" s="67" t="e">
        <f aca="true" t="shared" si="14" ref="J53:P53">2.8/(J50/250)^3</f>
        <v>#DIV/0!</v>
      </c>
      <c r="K53" s="67" t="e">
        <f t="shared" si="14"/>
        <v>#DIV/0!</v>
      </c>
      <c r="L53" s="67" t="e">
        <f t="shared" si="14"/>
        <v>#DIV/0!</v>
      </c>
      <c r="M53" s="67" t="e">
        <f t="shared" si="14"/>
        <v>#DIV/0!</v>
      </c>
      <c r="N53" s="67" t="e">
        <f t="shared" si="14"/>
        <v>#DIV/0!</v>
      </c>
      <c r="O53" s="67" t="e">
        <f t="shared" si="14"/>
        <v>#DIV/0!</v>
      </c>
      <c r="P53" s="67" t="e">
        <f t="shared" si="14"/>
        <v>#DIV/0!</v>
      </c>
      <c r="Q53" s="74"/>
    </row>
    <row r="54" spans="1:17" s="49" customFormat="1" ht="18" customHeight="1" thickTop="1">
      <c r="A54" s="40"/>
      <c r="B54" s="41"/>
      <c r="C54" s="5"/>
      <c r="D54" s="2" t="e">
        <f>VLOOKUP(C54,$C$1:$E$12,3,FALSE)/(P54*24*60*60)</f>
        <v>#N/A</v>
      </c>
      <c r="E54" s="42"/>
      <c r="F54" s="43"/>
      <c r="G54" s="44"/>
      <c r="H54" s="45" t="s">
        <v>5</v>
      </c>
      <c r="I54" s="46">
        <f>I55/86400</f>
        <v>0</v>
      </c>
      <c r="J54" s="46">
        <f>(I55+J55)/86400</f>
        <v>0</v>
      </c>
      <c r="K54" s="46">
        <f>(I55+J55+K55)/86400</f>
        <v>0</v>
      </c>
      <c r="L54" s="46">
        <f>(I55+J55+K55+L55)/86400</f>
        <v>0</v>
      </c>
      <c r="M54" s="46">
        <f>(I55+J55+K55+L55+M55)/86400</f>
        <v>0</v>
      </c>
      <c r="N54" s="46">
        <f>(I55+J55+K55+L55+M55+N55)/86400</f>
        <v>0</v>
      </c>
      <c r="O54" s="46">
        <f>(I55+J55+K55+L55+M55+N55+O55)/86400</f>
        <v>0</v>
      </c>
      <c r="P54" s="47">
        <f>(I55+J55+K55+L55+M55+N55+O55+P55)/86400</f>
        <v>0</v>
      </c>
      <c r="Q54" s="70"/>
    </row>
    <row r="55" spans="1:17" s="49" customFormat="1" ht="18" customHeight="1">
      <c r="A55" s="50"/>
      <c r="B55" s="51"/>
      <c r="C55" s="6"/>
      <c r="D55" s="3"/>
      <c r="E55" s="52"/>
      <c r="F55" s="53"/>
      <c r="G55" s="54"/>
      <c r="H55" s="55" t="s">
        <v>13</v>
      </c>
      <c r="I55" s="56"/>
      <c r="J55" s="56"/>
      <c r="K55" s="56"/>
      <c r="L55" s="56"/>
      <c r="M55" s="56"/>
      <c r="N55" s="56"/>
      <c r="O55" s="56"/>
      <c r="P55" s="56"/>
      <c r="Q55" s="73"/>
    </row>
    <row r="56" spans="1:17" s="49" customFormat="1" ht="18" customHeight="1">
      <c r="A56" s="50"/>
      <c r="B56" s="51"/>
      <c r="C56" s="6"/>
      <c r="D56" s="3"/>
      <c r="E56" s="52"/>
      <c r="F56" s="53"/>
      <c r="G56" s="57"/>
      <c r="H56" s="58" t="s">
        <v>11</v>
      </c>
      <c r="I56" s="59">
        <f aca="true" t="shared" si="15" ref="I56:P56">I55*2/86400</f>
        <v>0</v>
      </c>
      <c r="J56" s="59">
        <f t="shared" si="15"/>
        <v>0</v>
      </c>
      <c r="K56" s="59">
        <f t="shared" si="15"/>
        <v>0</v>
      </c>
      <c r="L56" s="59">
        <f t="shared" si="15"/>
        <v>0</v>
      </c>
      <c r="M56" s="59">
        <f t="shared" si="15"/>
        <v>0</v>
      </c>
      <c r="N56" s="59">
        <f t="shared" si="15"/>
        <v>0</v>
      </c>
      <c r="O56" s="59">
        <f t="shared" si="15"/>
        <v>0</v>
      </c>
      <c r="P56" s="59">
        <f t="shared" si="15"/>
        <v>0</v>
      </c>
      <c r="Q56" s="73"/>
    </row>
    <row r="57" spans="1:17" s="49" customFormat="1" ht="18" customHeight="1">
      <c r="A57" s="50"/>
      <c r="B57" s="51"/>
      <c r="C57" s="6"/>
      <c r="D57" s="3"/>
      <c r="E57" s="52"/>
      <c r="F57" s="53"/>
      <c r="G57" s="57"/>
      <c r="H57" s="58" t="s">
        <v>8</v>
      </c>
      <c r="I57" s="60"/>
      <c r="J57" s="60"/>
      <c r="K57" s="60"/>
      <c r="L57" s="60"/>
      <c r="M57" s="60"/>
      <c r="N57" s="60"/>
      <c r="O57" s="60"/>
      <c r="P57" s="60"/>
      <c r="Q57" s="73"/>
    </row>
    <row r="58" spans="1:17" s="49" customFormat="1" ht="18" customHeight="1" thickBot="1">
      <c r="A58" s="61"/>
      <c r="B58" s="62"/>
      <c r="C58" s="7"/>
      <c r="D58" s="4"/>
      <c r="E58" s="63"/>
      <c r="F58" s="64"/>
      <c r="G58" s="65"/>
      <c r="H58" s="66" t="s">
        <v>9</v>
      </c>
      <c r="I58" s="67" t="e">
        <f>2.8/(I55/250)^3</f>
        <v>#DIV/0!</v>
      </c>
      <c r="J58" s="67" t="e">
        <f aca="true" t="shared" si="16" ref="J58:P58">2.8/(J55/250)^3</f>
        <v>#DIV/0!</v>
      </c>
      <c r="K58" s="67" t="e">
        <f t="shared" si="16"/>
        <v>#DIV/0!</v>
      </c>
      <c r="L58" s="67" t="e">
        <f t="shared" si="16"/>
        <v>#DIV/0!</v>
      </c>
      <c r="M58" s="67" t="e">
        <f t="shared" si="16"/>
        <v>#DIV/0!</v>
      </c>
      <c r="N58" s="67" t="e">
        <f t="shared" si="16"/>
        <v>#DIV/0!</v>
      </c>
      <c r="O58" s="67" t="e">
        <f t="shared" si="16"/>
        <v>#DIV/0!</v>
      </c>
      <c r="P58" s="67" t="e">
        <f t="shared" si="16"/>
        <v>#DIV/0!</v>
      </c>
      <c r="Q58" s="74"/>
    </row>
    <row r="59" spans="1:17" s="49" customFormat="1" ht="18" customHeight="1" thickTop="1">
      <c r="A59" s="40"/>
      <c r="B59" s="41"/>
      <c r="C59" s="5"/>
      <c r="D59" s="2" t="e">
        <f>VLOOKUP(C59,$C$1:$E$12,3,FALSE)/(P59*24*60*60)</f>
        <v>#N/A</v>
      </c>
      <c r="E59" s="42"/>
      <c r="F59" s="43"/>
      <c r="G59" s="44"/>
      <c r="H59" s="45" t="s">
        <v>5</v>
      </c>
      <c r="I59" s="46">
        <f>I60/86400</f>
        <v>0</v>
      </c>
      <c r="J59" s="46">
        <f>(I60+J60)/86400</f>
        <v>0</v>
      </c>
      <c r="K59" s="46">
        <f>(I60+J60+K60)/86400</f>
        <v>0</v>
      </c>
      <c r="L59" s="46">
        <f>(I60+J60+K60+L60)/86400</f>
        <v>0</v>
      </c>
      <c r="M59" s="46">
        <f>(I60+J60+K60+L60+M60)/86400</f>
        <v>0</v>
      </c>
      <c r="N59" s="46">
        <f>(I60+J60+K60+L60+M60+N60)/86400</f>
        <v>0</v>
      </c>
      <c r="O59" s="46">
        <f>(I60+J60+K60+L60+M60+N60+O60)/86400</f>
        <v>0</v>
      </c>
      <c r="P59" s="47">
        <f>(I60+J60+K60+L60+M60+N60+O60+P60)/86400</f>
        <v>0</v>
      </c>
      <c r="Q59" s="70"/>
    </row>
    <row r="60" spans="1:17" s="49" customFormat="1" ht="18" customHeight="1">
      <c r="A60" s="50"/>
      <c r="B60" s="51"/>
      <c r="C60" s="6"/>
      <c r="D60" s="3"/>
      <c r="E60" s="52"/>
      <c r="F60" s="53"/>
      <c r="G60" s="54"/>
      <c r="H60" s="55" t="s">
        <v>13</v>
      </c>
      <c r="I60" s="56"/>
      <c r="J60" s="56"/>
      <c r="K60" s="56"/>
      <c r="L60" s="56"/>
      <c r="M60" s="56"/>
      <c r="N60" s="56"/>
      <c r="O60" s="56"/>
      <c r="P60" s="56"/>
      <c r="Q60" s="73"/>
    </row>
    <row r="61" spans="1:17" s="49" customFormat="1" ht="18" customHeight="1">
      <c r="A61" s="50"/>
      <c r="B61" s="51"/>
      <c r="C61" s="6"/>
      <c r="D61" s="3"/>
      <c r="E61" s="52"/>
      <c r="F61" s="53"/>
      <c r="G61" s="57"/>
      <c r="H61" s="58" t="s">
        <v>11</v>
      </c>
      <c r="I61" s="59">
        <f aca="true" t="shared" si="17" ref="I61:P61">I60*2/86400</f>
        <v>0</v>
      </c>
      <c r="J61" s="59">
        <f t="shared" si="17"/>
        <v>0</v>
      </c>
      <c r="K61" s="59">
        <f t="shared" si="17"/>
        <v>0</v>
      </c>
      <c r="L61" s="59">
        <f t="shared" si="17"/>
        <v>0</v>
      </c>
      <c r="M61" s="59">
        <f t="shared" si="17"/>
        <v>0</v>
      </c>
      <c r="N61" s="59">
        <f t="shared" si="17"/>
        <v>0</v>
      </c>
      <c r="O61" s="59">
        <f t="shared" si="17"/>
        <v>0</v>
      </c>
      <c r="P61" s="59">
        <f t="shared" si="17"/>
        <v>0</v>
      </c>
      <c r="Q61" s="73"/>
    </row>
    <row r="62" spans="1:17" s="49" customFormat="1" ht="18" customHeight="1">
      <c r="A62" s="50"/>
      <c r="B62" s="51"/>
      <c r="C62" s="6"/>
      <c r="D62" s="3"/>
      <c r="E62" s="52"/>
      <c r="F62" s="53"/>
      <c r="G62" s="57"/>
      <c r="H62" s="58" t="s">
        <v>8</v>
      </c>
      <c r="I62" s="60"/>
      <c r="J62" s="60"/>
      <c r="K62" s="60"/>
      <c r="L62" s="60"/>
      <c r="M62" s="60"/>
      <c r="N62" s="60"/>
      <c r="O62" s="60"/>
      <c r="P62" s="60"/>
      <c r="Q62" s="73"/>
    </row>
    <row r="63" spans="1:17" s="49" customFormat="1" ht="18" customHeight="1" thickBot="1">
      <c r="A63" s="61"/>
      <c r="B63" s="62"/>
      <c r="C63" s="7"/>
      <c r="D63" s="4"/>
      <c r="E63" s="63"/>
      <c r="F63" s="64"/>
      <c r="G63" s="65"/>
      <c r="H63" s="66" t="s">
        <v>9</v>
      </c>
      <c r="I63" s="67" t="e">
        <f>2.8/(I60/250)^3</f>
        <v>#DIV/0!</v>
      </c>
      <c r="J63" s="67" t="e">
        <f aca="true" t="shared" si="18" ref="J63:P63">2.8/(J60/250)^3</f>
        <v>#DIV/0!</v>
      </c>
      <c r="K63" s="67" t="e">
        <f t="shared" si="18"/>
        <v>#DIV/0!</v>
      </c>
      <c r="L63" s="67" t="e">
        <f t="shared" si="18"/>
        <v>#DIV/0!</v>
      </c>
      <c r="M63" s="67" t="e">
        <f t="shared" si="18"/>
        <v>#DIV/0!</v>
      </c>
      <c r="N63" s="67" t="e">
        <f t="shared" si="18"/>
        <v>#DIV/0!</v>
      </c>
      <c r="O63" s="67" t="e">
        <f t="shared" si="18"/>
        <v>#DIV/0!</v>
      </c>
      <c r="P63" s="67" t="e">
        <f t="shared" si="18"/>
        <v>#DIV/0!</v>
      </c>
      <c r="Q63" s="74"/>
    </row>
    <row r="64" spans="1:17" s="49" customFormat="1" ht="18" customHeight="1" thickTop="1">
      <c r="A64" s="40"/>
      <c r="B64" s="41"/>
      <c r="C64" s="5"/>
      <c r="D64" s="2" t="e">
        <f>VLOOKUP(C64,$C$1:$E$12,3,FALSE)/(P64*24*60*60)</f>
        <v>#N/A</v>
      </c>
      <c r="E64" s="42"/>
      <c r="F64" s="43"/>
      <c r="G64" s="44"/>
      <c r="H64" s="45" t="s">
        <v>5</v>
      </c>
      <c r="I64" s="46">
        <f>I65/86400</f>
        <v>0</v>
      </c>
      <c r="J64" s="46">
        <f>(I65+J65)/86400</f>
        <v>0</v>
      </c>
      <c r="K64" s="46">
        <f>(I65+J65+K65)/86400</f>
        <v>0</v>
      </c>
      <c r="L64" s="46">
        <f>(I65+J65+K65+L65)/86400</f>
        <v>0</v>
      </c>
      <c r="M64" s="46">
        <f>(I65+J65+K65+L65+M65)/86400</f>
        <v>0</v>
      </c>
      <c r="N64" s="46">
        <f>(I65+J65+K65+L65+M65+N65)/86400</f>
        <v>0</v>
      </c>
      <c r="O64" s="46">
        <f>(I65+J65+K65+L65+M65+N65+O65)/86400</f>
        <v>0</v>
      </c>
      <c r="P64" s="47">
        <f>(I65+J65+K65+L65+M65+N65+O65+P65)/86400</f>
        <v>0</v>
      </c>
      <c r="Q64" s="70"/>
    </row>
    <row r="65" spans="1:17" s="49" customFormat="1" ht="18" customHeight="1">
      <c r="A65" s="50"/>
      <c r="B65" s="51"/>
      <c r="C65" s="6"/>
      <c r="D65" s="3"/>
      <c r="E65" s="52"/>
      <c r="F65" s="53"/>
      <c r="G65" s="54"/>
      <c r="H65" s="55" t="s">
        <v>13</v>
      </c>
      <c r="I65" s="56"/>
      <c r="J65" s="56"/>
      <c r="K65" s="56"/>
      <c r="L65" s="56"/>
      <c r="M65" s="56"/>
      <c r="N65" s="56"/>
      <c r="O65" s="56"/>
      <c r="P65" s="56"/>
      <c r="Q65" s="73"/>
    </row>
    <row r="66" spans="1:17" s="49" customFormat="1" ht="18" customHeight="1">
      <c r="A66" s="50"/>
      <c r="B66" s="51"/>
      <c r="C66" s="6"/>
      <c r="D66" s="3"/>
      <c r="E66" s="52"/>
      <c r="F66" s="53"/>
      <c r="G66" s="57"/>
      <c r="H66" s="58" t="s">
        <v>11</v>
      </c>
      <c r="I66" s="59">
        <f aca="true" t="shared" si="19" ref="I66:P66">I65*2/86400</f>
        <v>0</v>
      </c>
      <c r="J66" s="59">
        <f t="shared" si="19"/>
        <v>0</v>
      </c>
      <c r="K66" s="59">
        <f t="shared" si="19"/>
        <v>0</v>
      </c>
      <c r="L66" s="59">
        <f t="shared" si="19"/>
        <v>0</v>
      </c>
      <c r="M66" s="59">
        <f t="shared" si="19"/>
        <v>0</v>
      </c>
      <c r="N66" s="59">
        <f t="shared" si="19"/>
        <v>0</v>
      </c>
      <c r="O66" s="59">
        <f t="shared" si="19"/>
        <v>0</v>
      </c>
      <c r="P66" s="59">
        <f t="shared" si="19"/>
        <v>0</v>
      </c>
      <c r="Q66" s="73"/>
    </row>
    <row r="67" spans="1:17" s="49" customFormat="1" ht="18" customHeight="1">
      <c r="A67" s="50"/>
      <c r="B67" s="51"/>
      <c r="C67" s="6"/>
      <c r="D67" s="3"/>
      <c r="E67" s="52"/>
      <c r="F67" s="53"/>
      <c r="G67" s="57"/>
      <c r="H67" s="58" t="s">
        <v>8</v>
      </c>
      <c r="I67" s="60"/>
      <c r="J67" s="60"/>
      <c r="K67" s="60"/>
      <c r="L67" s="60"/>
      <c r="M67" s="60"/>
      <c r="N67" s="60"/>
      <c r="O67" s="60"/>
      <c r="P67" s="60"/>
      <c r="Q67" s="73"/>
    </row>
    <row r="68" spans="1:17" s="49" customFormat="1" ht="18" customHeight="1" thickBot="1">
      <c r="A68" s="61"/>
      <c r="B68" s="62"/>
      <c r="C68" s="7"/>
      <c r="D68" s="4"/>
      <c r="E68" s="63"/>
      <c r="F68" s="64"/>
      <c r="G68" s="65"/>
      <c r="H68" s="66" t="s">
        <v>9</v>
      </c>
      <c r="I68" s="67" t="e">
        <f>2.8/(I65/250)^3</f>
        <v>#DIV/0!</v>
      </c>
      <c r="J68" s="67" t="e">
        <f aca="true" t="shared" si="20" ref="J68:P68">2.8/(J65/250)^3</f>
        <v>#DIV/0!</v>
      </c>
      <c r="K68" s="67" t="e">
        <f t="shared" si="20"/>
        <v>#DIV/0!</v>
      </c>
      <c r="L68" s="67" t="e">
        <f t="shared" si="20"/>
        <v>#DIV/0!</v>
      </c>
      <c r="M68" s="67" t="e">
        <f t="shared" si="20"/>
        <v>#DIV/0!</v>
      </c>
      <c r="N68" s="67" t="e">
        <f t="shared" si="20"/>
        <v>#DIV/0!</v>
      </c>
      <c r="O68" s="67" t="e">
        <f t="shared" si="20"/>
        <v>#DIV/0!</v>
      </c>
      <c r="P68" s="67" t="e">
        <f t="shared" si="20"/>
        <v>#DIV/0!</v>
      </c>
      <c r="Q68" s="74"/>
    </row>
    <row r="69" spans="1:17" s="49" customFormat="1" ht="18" customHeight="1" thickTop="1">
      <c r="A69" s="40"/>
      <c r="B69" s="41"/>
      <c r="C69" s="5"/>
      <c r="D69" s="2" t="e">
        <f>VLOOKUP(C69,$C$1:$E$12,3,FALSE)/(P69*24*60*60)</f>
        <v>#N/A</v>
      </c>
      <c r="E69" s="42"/>
      <c r="F69" s="43"/>
      <c r="G69" s="44"/>
      <c r="H69" s="45" t="s">
        <v>5</v>
      </c>
      <c r="I69" s="46">
        <f>I70/86400</f>
        <v>0</v>
      </c>
      <c r="J69" s="46">
        <f>(I70+J70)/86400</f>
        <v>0</v>
      </c>
      <c r="K69" s="46">
        <f>(I70+J70+K70)/86400</f>
        <v>0</v>
      </c>
      <c r="L69" s="46">
        <f>(I70+J70+K70+L70)/86400</f>
        <v>0</v>
      </c>
      <c r="M69" s="46">
        <f>(I70+J70+K70+L70+M70)/86400</f>
        <v>0</v>
      </c>
      <c r="N69" s="46">
        <f>(I70+J70+K70+L70+M70+N70)/86400</f>
        <v>0</v>
      </c>
      <c r="O69" s="46">
        <f>(I70+J70+K70+L70+M70+N70+O70)/86400</f>
        <v>0</v>
      </c>
      <c r="P69" s="47">
        <f>(I70+J70+K70+L70+M70+N70+O70+P70)/86400</f>
        <v>0</v>
      </c>
      <c r="Q69" s="70"/>
    </row>
    <row r="70" spans="1:17" s="49" customFormat="1" ht="18" customHeight="1">
      <c r="A70" s="50"/>
      <c r="B70" s="51"/>
      <c r="C70" s="6"/>
      <c r="D70" s="3"/>
      <c r="E70" s="52"/>
      <c r="F70" s="53"/>
      <c r="G70" s="54"/>
      <c r="H70" s="55" t="s">
        <v>13</v>
      </c>
      <c r="I70" s="56"/>
      <c r="J70" s="56"/>
      <c r="K70" s="56"/>
      <c r="L70" s="56"/>
      <c r="M70" s="56"/>
      <c r="N70" s="56"/>
      <c r="O70" s="56"/>
      <c r="P70" s="56"/>
      <c r="Q70" s="73"/>
    </row>
    <row r="71" spans="1:17" s="49" customFormat="1" ht="18" customHeight="1">
      <c r="A71" s="50"/>
      <c r="B71" s="51"/>
      <c r="C71" s="6"/>
      <c r="D71" s="3"/>
      <c r="E71" s="52"/>
      <c r="F71" s="53"/>
      <c r="G71" s="57"/>
      <c r="H71" s="58" t="s">
        <v>11</v>
      </c>
      <c r="I71" s="59">
        <f aca="true" t="shared" si="21" ref="I71:P71">I70*2/86400</f>
        <v>0</v>
      </c>
      <c r="J71" s="59">
        <f t="shared" si="21"/>
        <v>0</v>
      </c>
      <c r="K71" s="59">
        <f t="shared" si="21"/>
        <v>0</v>
      </c>
      <c r="L71" s="59">
        <f t="shared" si="21"/>
        <v>0</v>
      </c>
      <c r="M71" s="59">
        <f t="shared" si="21"/>
        <v>0</v>
      </c>
      <c r="N71" s="59">
        <f t="shared" si="21"/>
        <v>0</v>
      </c>
      <c r="O71" s="59">
        <f t="shared" si="21"/>
        <v>0</v>
      </c>
      <c r="P71" s="59">
        <f t="shared" si="21"/>
        <v>0</v>
      </c>
      <c r="Q71" s="73"/>
    </row>
    <row r="72" spans="1:17" s="49" customFormat="1" ht="18" customHeight="1">
      <c r="A72" s="50"/>
      <c r="B72" s="51"/>
      <c r="C72" s="6"/>
      <c r="D72" s="3"/>
      <c r="E72" s="52"/>
      <c r="F72" s="53"/>
      <c r="G72" s="57"/>
      <c r="H72" s="58" t="s">
        <v>8</v>
      </c>
      <c r="I72" s="60"/>
      <c r="J72" s="60"/>
      <c r="K72" s="60"/>
      <c r="L72" s="60"/>
      <c r="M72" s="60"/>
      <c r="N72" s="60"/>
      <c r="O72" s="60"/>
      <c r="P72" s="60"/>
      <c r="Q72" s="73"/>
    </row>
    <row r="73" spans="1:17" s="49" customFormat="1" ht="18" customHeight="1" thickBot="1">
      <c r="A73" s="61"/>
      <c r="B73" s="62"/>
      <c r="C73" s="7"/>
      <c r="D73" s="4"/>
      <c r="E73" s="63"/>
      <c r="F73" s="64"/>
      <c r="G73" s="65"/>
      <c r="H73" s="66" t="s">
        <v>9</v>
      </c>
      <c r="I73" s="67" t="e">
        <f>2.8/(I70/250)^3</f>
        <v>#DIV/0!</v>
      </c>
      <c r="J73" s="67" t="e">
        <f aca="true" t="shared" si="22" ref="J73:P73">2.8/(J70/250)^3</f>
        <v>#DIV/0!</v>
      </c>
      <c r="K73" s="67" t="e">
        <f t="shared" si="22"/>
        <v>#DIV/0!</v>
      </c>
      <c r="L73" s="67" t="e">
        <f t="shared" si="22"/>
        <v>#DIV/0!</v>
      </c>
      <c r="M73" s="67" t="e">
        <f t="shared" si="22"/>
        <v>#DIV/0!</v>
      </c>
      <c r="N73" s="67" t="e">
        <f t="shared" si="22"/>
        <v>#DIV/0!</v>
      </c>
      <c r="O73" s="67" t="e">
        <f t="shared" si="22"/>
        <v>#DIV/0!</v>
      </c>
      <c r="P73" s="67" t="e">
        <f t="shared" si="22"/>
        <v>#DIV/0!</v>
      </c>
      <c r="Q73" s="74"/>
    </row>
    <row r="74" spans="1:17" s="49" customFormat="1" ht="18" customHeight="1" thickTop="1">
      <c r="A74" s="40"/>
      <c r="B74" s="41"/>
      <c r="C74" s="5"/>
      <c r="D74" s="2" t="e">
        <f>VLOOKUP(C74,$C$1:$E$12,3,FALSE)/(P74*24*60*60)</f>
        <v>#N/A</v>
      </c>
      <c r="E74" s="42"/>
      <c r="F74" s="43"/>
      <c r="G74" s="44"/>
      <c r="H74" s="45" t="s">
        <v>5</v>
      </c>
      <c r="I74" s="46">
        <f>I75/86400</f>
        <v>0</v>
      </c>
      <c r="J74" s="46">
        <f>(I75+J75)/86400</f>
        <v>0</v>
      </c>
      <c r="K74" s="46">
        <f>(I75+J75+K75)/86400</f>
        <v>0</v>
      </c>
      <c r="L74" s="46">
        <f>(I75+J75+K75+L75)/86400</f>
        <v>0</v>
      </c>
      <c r="M74" s="46">
        <f>(I75+J75+K75+L75+M75)/86400</f>
        <v>0</v>
      </c>
      <c r="N74" s="46">
        <f>(I75+J75+K75+L75+M75+N75)/86400</f>
        <v>0</v>
      </c>
      <c r="O74" s="46">
        <f>(I75+J75+K75+L75+M75+N75+O75)/86400</f>
        <v>0</v>
      </c>
      <c r="P74" s="47">
        <f>(I75+J75+K75+L75+M75+N75+O75+P75)/86400</f>
        <v>0</v>
      </c>
      <c r="Q74" s="70"/>
    </row>
    <row r="75" spans="1:17" s="49" customFormat="1" ht="18" customHeight="1">
      <c r="A75" s="50"/>
      <c r="B75" s="51"/>
      <c r="C75" s="6"/>
      <c r="D75" s="3"/>
      <c r="E75" s="52"/>
      <c r="F75" s="53"/>
      <c r="G75" s="54"/>
      <c r="H75" s="55" t="s">
        <v>13</v>
      </c>
      <c r="I75" s="56"/>
      <c r="J75" s="56"/>
      <c r="K75" s="56"/>
      <c r="L75" s="56"/>
      <c r="M75" s="56"/>
      <c r="N75" s="56"/>
      <c r="O75" s="56"/>
      <c r="P75" s="56"/>
      <c r="Q75" s="73"/>
    </row>
    <row r="76" spans="1:17" s="49" customFormat="1" ht="18" customHeight="1">
      <c r="A76" s="50"/>
      <c r="B76" s="51"/>
      <c r="C76" s="6"/>
      <c r="D76" s="3"/>
      <c r="E76" s="52"/>
      <c r="F76" s="53"/>
      <c r="G76" s="57"/>
      <c r="H76" s="58" t="s">
        <v>11</v>
      </c>
      <c r="I76" s="59">
        <f aca="true" t="shared" si="23" ref="I76:P76">I75*2/86400</f>
        <v>0</v>
      </c>
      <c r="J76" s="59">
        <f t="shared" si="23"/>
        <v>0</v>
      </c>
      <c r="K76" s="59">
        <f t="shared" si="23"/>
        <v>0</v>
      </c>
      <c r="L76" s="59">
        <f t="shared" si="23"/>
        <v>0</v>
      </c>
      <c r="M76" s="59">
        <f t="shared" si="23"/>
        <v>0</v>
      </c>
      <c r="N76" s="59">
        <f t="shared" si="23"/>
        <v>0</v>
      </c>
      <c r="O76" s="59">
        <f t="shared" si="23"/>
        <v>0</v>
      </c>
      <c r="P76" s="59">
        <f t="shared" si="23"/>
        <v>0</v>
      </c>
      <c r="Q76" s="73"/>
    </row>
    <row r="77" spans="1:17" s="49" customFormat="1" ht="18" customHeight="1">
      <c r="A77" s="50"/>
      <c r="B77" s="51"/>
      <c r="C77" s="6"/>
      <c r="D77" s="3"/>
      <c r="E77" s="52"/>
      <c r="F77" s="53"/>
      <c r="G77" s="57"/>
      <c r="H77" s="58" t="s">
        <v>8</v>
      </c>
      <c r="I77" s="60"/>
      <c r="J77" s="60"/>
      <c r="K77" s="60"/>
      <c r="L77" s="60"/>
      <c r="M77" s="60"/>
      <c r="N77" s="60"/>
      <c r="O77" s="60"/>
      <c r="P77" s="60"/>
      <c r="Q77" s="73"/>
    </row>
    <row r="78" spans="1:17" s="49" customFormat="1" ht="18" customHeight="1" thickBot="1">
      <c r="A78" s="61"/>
      <c r="B78" s="62"/>
      <c r="C78" s="7"/>
      <c r="D78" s="4"/>
      <c r="E78" s="63"/>
      <c r="F78" s="64"/>
      <c r="G78" s="65"/>
      <c r="H78" s="66" t="s">
        <v>9</v>
      </c>
      <c r="I78" s="67" t="e">
        <f>2.8/(I75/250)^3</f>
        <v>#DIV/0!</v>
      </c>
      <c r="J78" s="67" t="e">
        <f aca="true" t="shared" si="24" ref="J78:P78">2.8/(J75/250)^3</f>
        <v>#DIV/0!</v>
      </c>
      <c r="K78" s="67" t="e">
        <f t="shared" si="24"/>
        <v>#DIV/0!</v>
      </c>
      <c r="L78" s="67" t="e">
        <f t="shared" si="24"/>
        <v>#DIV/0!</v>
      </c>
      <c r="M78" s="67" t="e">
        <f t="shared" si="24"/>
        <v>#DIV/0!</v>
      </c>
      <c r="N78" s="67" t="e">
        <f t="shared" si="24"/>
        <v>#DIV/0!</v>
      </c>
      <c r="O78" s="67" t="e">
        <f t="shared" si="24"/>
        <v>#DIV/0!</v>
      </c>
      <c r="P78" s="67" t="e">
        <f t="shared" si="24"/>
        <v>#DIV/0!</v>
      </c>
      <c r="Q78" s="74"/>
    </row>
    <row r="79" spans="1:17" s="49" customFormat="1" ht="18" customHeight="1" thickTop="1">
      <c r="A79" s="40"/>
      <c r="B79" s="41"/>
      <c r="C79" s="5"/>
      <c r="D79" s="2" t="e">
        <f>VLOOKUP(C79,$C$1:$E$12,3,FALSE)/(P79*24*60*60)</f>
        <v>#N/A</v>
      </c>
      <c r="E79" s="42"/>
      <c r="F79" s="43"/>
      <c r="G79" s="44"/>
      <c r="H79" s="45" t="s">
        <v>5</v>
      </c>
      <c r="I79" s="46">
        <f>I80/86400</f>
        <v>0</v>
      </c>
      <c r="J79" s="46">
        <f>(I80+J80)/86400</f>
        <v>0</v>
      </c>
      <c r="K79" s="46">
        <f>(I80+J80+K80)/86400</f>
        <v>0</v>
      </c>
      <c r="L79" s="46">
        <f>(I80+J80+K80+L80)/86400</f>
        <v>0</v>
      </c>
      <c r="M79" s="46">
        <f>(I80+J80+K80+L80+M80)/86400</f>
        <v>0</v>
      </c>
      <c r="N79" s="46">
        <f>(I80+J80+K80+L80+M80+N80)/86400</f>
        <v>0</v>
      </c>
      <c r="O79" s="46">
        <f>(I80+J80+K80+L80+M80+N80+O80)/86400</f>
        <v>0</v>
      </c>
      <c r="P79" s="47">
        <f>(I80+J80+K80+L80+M80+N80+O80+P80)/86400</f>
        <v>0</v>
      </c>
      <c r="Q79" s="70"/>
    </row>
    <row r="80" spans="1:17" s="49" customFormat="1" ht="18" customHeight="1">
      <c r="A80" s="50"/>
      <c r="B80" s="51"/>
      <c r="C80" s="6"/>
      <c r="D80" s="3"/>
      <c r="E80" s="52"/>
      <c r="F80" s="53"/>
      <c r="G80" s="54"/>
      <c r="H80" s="55" t="s">
        <v>13</v>
      </c>
      <c r="I80" s="56"/>
      <c r="J80" s="56"/>
      <c r="K80" s="56"/>
      <c r="L80" s="56"/>
      <c r="M80" s="56"/>
      <c r="N80" s="56"/>
      <c r="O80" s="56"/>
      <c r="P80" s="56"/>
      <c r="Q80" s="73"/>
    </row>
    <row r="81" spans="1:17" s="49" customFormat="1" ht="18" customHeight="1">
      <c r="A81" s="50"/>
      <c r="B81" s="51"/>
      <c r="C81" s="6"/>
      <c r="D81" s="3"/>
      <c r="E81" s="52"/>
      <c r="F81" s="53"/>
      <c r="G81" s="57"/>
      <c r="H81" s="58" t="s">
        <v>11</v>
      </c>
      <c r="I81" s="59">
        <f aca="true" t="shared" si="25" ref="I81:P81">I80*2/86400</f>
        <v>0</v>
      </c>
      <c r="J81" s="59">
        <f t="shared" si="25"/>
        <v>0</v>
      </c>
      <c r="K81" s="59">
        <f t="shared" si="25"/>
        <v>0</v>
      </c>
      <c r="L81" s="59">
        <f t="shared" si="25"/>
        <v>0</v>
      </c>
      <c r="M81" s="59">
        <f t="shared" si="25"/>
        <v>0</v>
      </c>
      <c r="N81" s="59">
        <f t="shared" si="25"/>
        <v>0</v>
      </c>
      <c r="O81" s="59">
        <f t="shared" si="25"/>
        <v>0</v>
      </c>
      <c r="P81" s="59">
        <f t="shared" si="25"/>
        <v>0</v>
      </c>
      <c r="Q81" s="73"/>
    </row>
    <row r="82" spans="1:17" s="49" customFormat="1" ht="18" customHeight="1">
      <c r="A82" s="50"/>
      <c r="B82" s="51"/>
      <c r="C82" s="6"/>
      <c r="D82" s="3"/>
      <c r="E82" s="52"/>
      <c r="F82" s="53"/>
      <c r="G82" s="57"/>
      <c r="H82" s="58" t="s">
        <v>8</v>
      </c>
      <c r="I82" s="60"/>
      <c r="J82" s="60"/>
      <c r="K82" s="60"/>
      <c r="L82" s="60"/>
      <c r="M82" s="60"/>
      <c r="N82" s="60"/>
      <c r="O82" s="60"/>
      <c r="P82" s="60"/>
      <c r="Q82" s="73"/>
    </row>
    <row r="83" spans="1:17" s="49" customFormat="1" ht="18" customHeight="1" thickBot="1">
      <c r="A83" s="61"/>
      <c r="B83" s="62"/>
      <c r="C83" s="7"/>
      <c r="D83" s="4"/>
      <c r="E83" s="63"/>
      <c r="F83" s="64"/>
      <c r="G83" s="65"/>
      <c r="H83" s="66" t="s">
        <v>9</v>
      </c>
      <c r="I83" s="67" t="e">
        <f>2.8/(I80/250)^3</f>
        <v>#DIV/0!</v>
      </c>
      <c r="J83" s="67" t="e">
        <f aca="true" t="shared" si="26" ref="J83:P83">2.8/(J80/250)^3</f>
        <v>#DIV/0!</v>
      </c>
      <c r="K83" s="67" t="e">
        <f t="shared" si="26"/>
        <v>#DIV/0!</v>
      </c>
      <c r="L83" s="67" t="e">
        <f t="shared" si="26"/>
        <v>#DIV/0!</v>
      </c>
      <c r="M83" s="67" t="e">
        <f t="shared" si="26"/>
        <v>#DIV/0!</v>
      </c>
      <c r="N83" s="67" t="e">
        <f t="shared" si="26"/>
        <v>#DIV/0!</v>
      </c>
      <c r="O83" s="67" t="e">
        <f t="shared" si="26"/>
        <v>#DIV/0!</v>
      </c>
      <c r="P83" s="67" t="e">
        <f t="shared" si="26"/>
        <v>#DIV/0!</v>
      </c>
      <c r="Q83" s="74"/>
    </row>
    <row r="84" spans="1:17" s="49" customFormat="1" ht="18" customHeight="1" thickTop="1">
      <c r="A84" s="40"/>
      <c r="B84" s="41"/>
      <c r="C84" s="5"/>
      <c r="D84" s="2" t="e">
        <f>VLOOKUP(C84,$C$1:$E$12,3,FALSE)/(P84*24*60*60)</f>
        <v>#N/A</v>
      </c>
      <c r="E84" s="42"/>
      <c r="F84" s="43"/>
      <c r="G84" s="44"/>
      <c r="H84" s="45" t="s">
        <v>5</v>
      </c>
      <c r="I84" s="46">
        <f>I85/86400</f>
        <v>0</v>
      </c>
      <c r="J84" s="46">
        <f>(I85+J85)/86400</f>
        <v>0</v>
      </c>
      <c r="K84" s="46">
        <f>(I85+J85+K85)/86400</f>
        <v>0</v>
      </c>
      <c r="L84" s="46">
        <f>(I85+J85+K85+L85)/86400</f>
        <v>0</v>
      </c>
      <c r="M84" s="46">
        <f>(I85+J85+K85+L85+M85)/86400</f>
        <v>0</v>
      </c>
      <c r="N84" s="46">
        <f>(I85+J85+K85+L85+M85+N85)/86400</f>
        <v>0</v>
      </c>
      <c r="O84" s="46">
        <f>(I85+J85+K85+L85+M85+N85+O85)/86400</f>
        <v>0</v>
      </c>
      <c r="P84" s="47">
        <f>(I85+J85+K85+L85+M85+N85+O85+P85)/86400</f>
        <v>0</v>
      </c>
      <c r="Q84" s="70"/>
    </row>
    <row r="85" spans="1:17" s="49" customFormat="1" ht="18" customHeight="1">
      <c r="A85" s="50"/>
      <c r="B85" s="51"/>
      <c r="C85" s="6"/>
      <c r="D85" s="3"/>
      <c r="E85" s="52"/>
      <c r="F85" s="53"/>
      <c r="G85" s="54"/>
      <c r="H85" s="55" t="s">
        <v>13</v>
      </c>
      <c r="I85" s="56"/>
      <c r="J85" s="56"/>
      <c r="K85" s="56"/>
      <c r="L85" s="56"/>
      <c r="M85" s="56"/>
      <c r="N85" s="56"/>
      <c r="O85" s="56"/>
      <c r="P85" s="56"/>
      <c r="Q85" s="73"/>
    </row>
    <row r="86" spans="1:17" s="49" customFormat="1" ht="18" customHeight="1">
      <c r="A86" s="50"/>
      <c r="B86" s="51"/>
      <c r="C86" s="6"/>
      <c r="D86" s="3"/>
      <c r="E86" s="52"/>
      <c r="F86" s="53"/>
      <c r="G86" s="57"/>
      <c r="H86" s="58" t="s">
        <v>11</v>
      </c>
      <c r="I86" s="59">
        <f aca="true" t="shared" si="27" ref="I86:P86">I85*2/86400</f>
        <v>0</v>
      </c>
      <c r="J86" s="59">
        <f t="shared" si="27"/>
        <v>0</v>
      </c>
      <c r="K86" s="59">
        <f t="shared" si="27"/>
        <v>0</v>
      </c>
      <c r="L86" s="59">
        <f t="shared" si="27"/>
        <v>0</v>
      </c>
      <c r="M86" s="59">
        <f t="shared" si="27"/>
        <v>0</v>
      </c>
      <c r="N86" s="59">
        <f t="shared" si="27"/>
        <v>0</v>
      </c>
      <c r="O86" s="59">
        <f t="shared" si="27"/>
        <v>0</v>
      </c>
      <c r="P86" s="59">
        <f t="shared" si="27"/>
        <v>0</v>
      </c>
      <c r="Q86" s="73"/>
    </row>
    <row r="87" spans="1:17" s="49" customFormat="1" ht="18" customHeight="1">
      <c r="A87" s="50"/>
      <c r="B87" s="51"/>
      <c r="C87" s="6"/>
      <c r="D87" s="3"/>
      <c r="E87" s="52"/>
      <c r="F87" s="53"/>
      <c r="G87" s="57"/>
      <c r="H87" s="58" t="s">
        <v>8</v>
      </c>
      <c r="I87" s="60"/>
      <c r="J87" s="60"/>
      <c r="K87" s="60"/>
      <c r="L87" s="60"/>
      <c r="M87" s="60"/>
      <c r="N87" s="60"/>
      <c r="O87" s="60"/>
      <c r="P87" s="60"/>
      <c r="Q87" s="73"/>
    </row>
    <row r="88" spans="1:17" s="49" customFormat="1" ht="18" customHeight="1" thickBot="1">
      <c r="A88" s="61"/>
      <c r="B88" s="62"/>
      <c r="C88" s="7"/>
      <c r="D88" s="4"/>
      <c r="E88" s="63"/>
      <c r="F88" s="64"/>
      <c r="G88" s="65"/>
      <c r="H88" s="66" t="s">
        <v>9</v>
      </c>
      <c r="I88" s="67" t="e">
        <f>2.8/(I85/250)^3</f>
        <v>#DIV/0!</v>
      </c>
      <c r="J88" s="67" t="e">
        <f aca="true" t="shared" si="28" ref="J88:P88">2.8/(J85/250)^3</f>
        <v>#DIV/0!</v>
      </c>
      <c r="K88" s="67" t="e">
        <f t="shared" si="28"/>
        <v>#DIV/0!</v>
      </c>
      <c r="L88" s="67" t="e">
        <f t="shared" si="28"/>
        <v>#DIV/0!</v>
      </c>
      <c r="M88" s="67" t="e">
        <f t="shared" si="28"/>
        <v>#DIV/0!</v>
      </c>
      <c r="N88" s="67" t="e">
        <f t="shared" si="28"/>
        <v>#DIV/0!</v>
      </c>
      <c r="O88" s="67" t="e">
        <f t="shared" si="28"/>
        <v>#DIV/0!</v>
      </c>
      <c r="P88" s="67" t="e">
        <f t="shared" si="28"/>
        <v>#DIV/0!</v>
      </c>
      <c r="Q88" s="74"/>
    </row>
    <row r="89" spans="1:17" s="49" customFormat="1" ht="18" customHeight="1" thickTop="1">
      <c r="A89" s="40"/>
      <c r="B89" s="41"/>
      <c r="C89" s="5"/>
      <c r="D89" s="2" t="e">
        <f>VLOOKUP(C89,$C$1:$E$12,3,FALSE)/(P89*24*60*60)</f>
        <v>#N/A</v>
      </c>
      <c r="E89" s="42"/>
      <c r="F89" s="43"/>
      <c r="G89" s="44"/>
      <c r="H89" s="45" t="s">
        <v>5</v>
      </c>
      <c r="I89" s="46">
        <f>I90/86400</f>
        <v>0</v>
      </c>
      <c r="J89" s="46">
        <f>(I90+J90)/86400</f>
        <v>0</v>
      </c>
      <c r="K89" s="46">
        <f>(I90+J90+K90)/86400</f>
        <v>0</v>
      </c>
      <c r="L89" s="46">
        <f>(I90+J90+K90+L90)/86400</f>
        <v>0</v>
      </c>
      <c r="M89" s="46">
        <f>(I90+J90+K90+L90+M90)/86400</f>
        <v>0</v>
      </c>
      <c r="N89" s="46">
        <f>(I90+J90+K90+L90+M90+N90)/86400</f>
        <v>0</v>
      </c>
      <c r="O89" s="46">
        <f>(I90+J90+K90+L90+M90+N90+O90)/86400</f>
        <v>0</v>
      </c>
      <c r="P89" s="47">
        <f>(I90+J90+K90+L90+M90+N90+O90+P90)/86400</f>
        <v>0</v>
      </c>
      <c r="Q89" s="70"/>
    </row>
    <row r="90" spans="1:17" s="49" customFormat="1" ht="18" customHeight="1">
      <c r="A90" s="50"/>
      <c r="B90" s="51"/>
      <c r="C90" s="6"/>
      <c r="D90" s="3"/>
      <c r="E90" s="52"/>
      <c r="F90" s="53"/>
      <c r="G90" s="54"/>
      <c r="H90" s="55" t="s">
        <v>13</v>
      </c>
      <c r="I90" s="56"/>
      <c r="J90" s="56"/>
      <c r="K90" s="56"/>
      <c r="L90" s="56"/>
      <c r="M90" s="56"/>
      <c r="N90" s="56"/>
      <c r="O90" s="56"/>
      <c r="P90" s="56"/>
      <c r="Q90" s="73"/>
    </row>
    <row r="91" spans="1:17" s="49" customFormat="1" ht="18" customHeight="1">
      <c r="A91" s="50"/>
      <c r="B91" s="51"/>
      <c r="C91" s="6"/>
      <c r="D91" s="3"/>
      <c r="E91" s="52"/>
      <c r="F91" s="53"/>
      <c r="G91" s="57"/>
      <c r="H91" s="58" t="s">
        <v>11</v>
      </c>
      <c r="I91" s="59">
        <f aca="true" t="shared" si="29" ref="I91:P91">I90*2/86400</f>
        <v>0</v>
      </c>
      <c r="J91" s="59">
        <f t="shared" si="29"/>
        <v>0</v>
      </c>
      <c r="K91" s="59">
        <f t="shared" si="29"/>
        <v>0</v>
      </c>
      <c r="L91" s="59">
        <f t="shared" si="29"/>
        <v>0</v>
      </c>
      <c r="M91" s="59">
        <f t="shared" si="29"/>
        <v>0</v>
      </c>
      <c r="N91" s="59">
        <f t="shared" si="29"/>
        <v>0</v>
      </c>
      <c r="O91" s="59">
        <f t="shared" si="29"/>
        <v>0</v>
      </c>
      <c r="P91" s="59">
        <f t="shared" si="29"/>
        <v>0</v>
      </c>
      <c r="Q91" s="73"/>
    </row>
    <row r="92" spans="1:17" s="49" customFormat="1" ht="18" customHeight="1">
      <c r="A92" s="50"/>
      <c r="B92" s="51"/>
      <c r="C92" s="6"/>
      <c r="D92" s="3"/>
      <c r="E92" s="52"/>
      <c r="F92" s="53"/>
      <c r="G92" s="57"/>
      <c r="H92" s="58" t="s">
        <v>8</v>
      </c>
      <c r="I92" s="60"/>
      <c r="J92" s="60"/>
      <c r="K92" s="60"/>
      <c r="L92" s="60"/>
      <c r="M92" s="60"/>
      <c r="N92" s="60"/>
      <c r="O92" s="60"/>
      <c r="P92" s="60"/>
      <c r="Q92" s="73"/>
    </row>
    <row r="93" spans="1:17" s="49" customFormat="1" ht="18" customHeight="1" thickBot="1">
      <c r="A93" s="61"/>
      <c r="B93" s="62"/>
      <c r="C93" s="7"/>
      <c r="D93" s="4"/>
      <c r="E93" s="63"/>
      <c r="F93" s="64"/>
      <c r="G93" s="65"/>
      <c r="H93" s="66" t="s">
        <v>9</v>
      </c>
      <c r="I93" s="67" t="e">
        <f>2.8/(I90/250)^3</f>
        <v>#DIV/0!</v>
      </c>
      <c r="J93" s="67" t="e">
        <f aca="true" t="shared" si="30" ref="J93:P93">2.8/(J90/250)^3</f>
        <v>#DIV/0!</v>
      </c>
      <c r="K93" s="67" t="e">
        <f t="shared" si="30"/>
        <v>#DIV/0!</v>
      </c>
      <c r="L93" s="67" t="e">
        <f t="shared" si="30"/>
        <v>#DIV/0!</v>
      </c>
      <c r="M93" s="67" t="e">
        <f t="shared" si="30"/>
        <v>#DIV/0!</v>
      </c>
      <c r="N93" s="67" t="e">
        <f t="shared" si="30"/>
        <v>#DIV/0!</v>
      </c>
      <c r="O93" s="67" t="e">
        <f t="shared" si="30"/>
        <v>#DIV/0!</v>
      </c>
      <c r="P93" s="67" t="e">
        <f t="shared" si="30"/>
        <v>#DIV/0!</v>
      </c>
      <c r="Q93" s="74"/>
    </row>
    <row r="94" spans="1:17" s="49" customFormat="1" ht="18" customHeight="1" thickTop="1">
      <c r="A94" s="40"/>
      <c r="B94" s="41"/>
      <c r="C94" s="5"/>
      <c r="D94" s="2" t="e">
        <f>VLOOKUP(C94,$C$1:$E$12,3,FALSE)/(P94*24*60*60)</f>
        <v>#N/A</v>
      </c>
      <c r="E94" s="42"/>
      <c r="F94" s="43"/>
      <c r="G94" s="44"/>
      <c r="H94" s="45" t="s">
        <v>5</v>
      </c>
      <c r="I94" s="46">
        <f>I95/86400</f>
        <v>0</v>
      </c>
      <c r="J94" s="46">
        <f>(I95+J95)/86400</f>
        <v>0</v>
      </c>
      <c r="K94" s="46">
        <f>(I95+J95+K95)/86400</f>
        <v>0</v>
      </c>
      <c r="L94" s="46">
        <f>(I95+J95+K95+L95)/86400</f>
        <v>0</v>
      </c>
      <c r="M94" s="46">
        <f>(I95+J95+K95+L95+M95)/86400</f>
        <v>0</v>
      </c>
      <c r="N94" s="46">
        <f>(I95+J95+K95+L95+M95+N95)/86400</f>
        <v>0</v>
      </c>
      <c r="O94" s="46">
        <f>(I95+J95+K95+L95+M95+N95+O95)/86400</f>
        <v>0</v>
      </c>
      <c r="P94" s="47">
        <f>(I95+J95+K95+L95+M95+N95+O95+P95)/86400</f>
        <v>0</v>
      </c>
      <c r="Q94" s="70"/>
    </row>
    <row r="95" spans="1:17" s="49" customFormat="1" ht="18" customHeight="1">
      <c r="A95" s="50"/>
      <c r="B95" s="51"/>
      <c r="C95" s="6"/>
      <c r="D95" s="3"/>
      <c r="E95" s="52"/>
      <c r="F95" s="53"/>
      <c r="G95" s="54"/>
      <c r="H95" s="55" t="s">
        <v>13</v>
      </c>
      <c r="I95" s="56"/>
      <c r="J95" s="56"/>
      <c r="K95" s="56"/>
      <c r="L95" s="56"/>
      <c r="M95" s="56"/>
      <c r="N95" s="56"/>
      <c r="O95" s="56"/>
      <c r="P95" s="56"/>
      <c r="Q95" s="73"/>
    </row>
    <row r="96" spans="1:17" s="49" customFormat="1" ht="18" customHeight="1">
      <c r="A96" s="50"/>
      <c r="B96" s="51"/>
      <c r="C96" s="6"/>
      <c r="D96" s="3"/>
      <c r="E96" s="52"/>
      <c r="F96" s="53"/>
      <c r="G96" s="57"/>
      <c r="H96" s="58" t="s">
        <v>11</v>
      </c>
      <c r="I96" s="59">
        <f aca="true" t="shared" si="31" ref="I96:P96">I95*2/86400</f>
        <v>0</v>
      </c>
      <c r="J96" s="59">
        <f t="shared" si="31"/>
        <v>0</v>
      </c>
      <c r="K96" s="59">
        <f t="shared" si="31"/>
        <v>0</v>
      </c>
      <c r="L96" s="59">
        <f t="shared" si="31"/>
        <v>0</v>
      </c>
      <c r="M96" s="59">
        <f t="shared" si="31"/>
        <v>0</v>
      </c>
      <c r="N96" s="59">
        <f t="shared" si="31"/>
        <v>0</v>
      </c>
      <c r="O96" s="59">
        <f t="shared" si="31"/>
        <v>0</v>
      </c>
      <c r="P96" s="59">
        <f t="shared" si="31"/>
        <v>0</v>
      </c>
      <c r="Q96" s="73"/>
    </row>
    <row r="97" spans="1:17" s="49" customFormat="1" ht="18" customHeight="1">
      <c r="A97" s="50"/>
      <c r="B97" s="51"/>
      <c r="C97" s="6"/>
      <c r="D97" s="3"/>
      <c r="E97" s="52"/>
      <c r="F97" s="53"/>
      <c r="G97" s="57"/>
      <c r="H97" s="58" t="s">
        <v>8</v>
      </c>
      <c r="I97" s="60"/>
      <c r="J97" s="60"/>
      <c r="K97" s="60"/>
      <c r="L97" s="60"/>
      <c r="M97" s="60"/>
      <c r="N97" s="60"/>
      <c r="O97" s="60"/>
      <c r="P97" s="60"/>
      <c r="Q97" s="73"/>
    </row>
    <row r="98" spans="1:17" s="49" customFormat="1" ht="18" customHeight="1" thickBot="1">
      <c r="A98" s="61"/>
      <c r="B98" s="62"/>
      <c r="C98" s="7"/>
      <c r="D98" s="4"/>
      <c r="E98" s="63"/>
      <c r="F98" s="64"/>
      <c r="G98" s="65"/>
      <c r="H98" s="66" t="s">
        <v>9</v>
      </c>
      <c r="I98" s="67" t="e">
        <f>2.8/(I95/250)^3</f>
        <v>#DIV/0!</v>
      </c>
      <c r="J98" s="67" t="e">
        <f aca="true" t="shared" si="32" ref="J98:P98">2.8/(J95/250)^3</f>
        <v>#DIV/0!</v>
      </c>
      <c r="K98" s="67" t="e">
        <f t="shared" si="32"/>
        <v>#DIV/0!</v>
      </c>
      <c r="L98" s="67" t="e">
        <f t="shared" si="32"/>
        <v>#DIV/0!</v>
      </c>
      <c r="M98" s="67" t="e">
        <f t="shared" si="32"/>
        <v>#DIV/0!</v>
      </c>
      <c r="N98" s="67" t="e">
        <f t="shared" si="32"/>
        <v>#DIV/0!</v>
      </c>
      <c r="O98" s="67" t="e">
        <f t="shared" si="32"/>
        <v>#DIV/0!</v>
      </c>
      <c r="P98" s="67" t="e">
        <f t="shared" si="32"/>
        <v>#DIV/0!</v>
      </c>
      <c r="Q98" s="74"/>
    </row>
    <row r="99" spans="1:17" s="49" customFormat="1" ht="18" customHeight="1" thickTop="1">
      <c r="A99" s="40"/>
      <c r="B99" s="41"/>
      <c r="C99" s="5"/>
      <c r="D99" s="2" t="e">
        <f>VLOOKUP(C99,$C$1:$E$12,3,FALSE)/(P99*24*60*60)</f>
        <v>#N/A</v>
      </c>
      <c r="E99" s="42"/>
      <c r="F99" s="43"/>
      <c r="G99" s="44"/>
      <c r="H99" s="45" t="s">
        <v>5</v>
      </c>
      <c r="I99" s="46">
        <f>I100/86400</f>
        <v>0</v>
      </c>
      <c r="J99" s="46">
        <f>(I100+J100)/86400</f>
        <v>0</v>
      </c>
      <c r="K99" s="46">
        <f>(I100+J100+K100)/86400</f>
        <v>0</v>
      </c>
      <c r="L99" s="46">
        <f>(I100+J100+K100+L100)/86400</f>
        <v>0</v>
      </c>
      <c r="M99" s="46">
        <f>(I100+J100+K100+L100+M100)/86400</f>
        <v>0</v>
      </c>
      <c r="N99" s="46">
        <f>(I100+J100+K100+L100+M100+N100)/86400</f>
        <v>0</v>
      </c>
      <c r="O99" s="46">
        <f>(I100+J100+K100+L100+M100+N100+O100)/86400</f>
        <v>0</v>
      </c>
      <c r="P99" s="47">
        <f>(I100+J100+K100+L100+M100+N100+O100+P100)/86400</f>
        <v>0</v>
      </c>
      <c r="Q99" s="70"/>
    </row>
    <row r="100" spans="1:17" s="49" customFormat="1" ht="18" customHeight="1">
      <c r="A100" s="50"/>
      <c r="B100" s="51"/>
      <c r="C100" s="6"/>
      <c r="D100" s="3"/>
      <c r="E100" s="52"/>
      <c r="F100" s="53"/>
      <c r="G100" s="54"/>
      <c r="H100" s="55" t="s">
        <v>13</v>
      </c>
      <c r="I100" s="56"/>
      <c r="J100" s="56"/>
      <c r="K100" s="56"/>
      <c r="L100" s="56"/>
      <c r="M100" s="56"/>
      <c r="N100" s="56"/>
      <c r="O100" s="56"/>
      <c r="P100" s="56"/>
      <c r="Q100" s="73"/>
    </row>
    <row r="101" spans="1:17" s="49" customFormat="1" ht="18" customHeight="1">
      <c r="A101" s="50"/>
      <c r="B101" s="51"/>
      <c r="C101" s="6"/>
      <c r="D101" s="3"/>
      <c r="E101" s="52"/>
      <c r="F101" s="53"/>
      <c r="G101" s="57"/>
      <c r="H101" s="58" t="s">
        <v>11</v>
      </c>
      <c r="I101" s="59">
        <f aca="true" t="shared" si="33" ref="I101:P101">I100*2/86400</f>
        <v>0</v>
      </c>
      <c r="J101" s="59">
        <f t="shared" si="33"/>
        <v>0</v>
      </c>
      <c r="K101" s="59">
        <f t="shared" si="33"/>
        <v>0</v>
      </c>
      <c r="L101" s="59">
        <f t="shared" si="33"/>
        <v>0</v>
      </c>
      <c r="M101" s="59">
        <f t="shared" si="33"/>
        <v>0</v>
      </c>
      <c r="N101" s="59">
        <f t="shared" si="33"/>
        <v>0</v>
      </c>
      <c r="O101" s="59">
        <f t="shared" si="33"/>
        <v>0</v>
      </c>
      <c r="P101" s="59">
        <f t="shared" si="33"/>
        <v>0</v>
      </c>
      <c r="Q101" s="73"/>
    </row>
    <row r="102" spans="1:17" s="49" customFormat="1" ht="18" customHeight="1">
      <c r="A102" s="50"/>
      <c r="B102" s="51"/>
      <c r="C102" s="6"/>
      <c r="D102" s="3"/>
      <c r="E102" s="52"/>
      <c r="F102" s="53"/>
      <c r="G102" s="57"/>
      <c r="H102" s="58" t="s">
        <v>8</v>
      </c>
      <c r="I102" s="60"/>
      <c r="J102" s="60"/>
      <c r="K102" s="60"/>
      <c r="L102" s="60"/>
      <c r="M102" s="60"/>
      <c r="N102" s="60"/>
      <c r="O102" s="60"/>
      <c r="P102" s="60"/>
      <c r="Q102" s="73"/>
    </row>
    <row r="103" spans="1:17" s="49" customFormat="1" ht="18" customHeight="1" thickBot="1">
      <c r="A103" s="61"/>
      <c r="B103" s="62"/>
      <c r="C103" s="7"/>
      <c r="D103" s="4"/>
      <c r="E103" s="63"/>
      <c r="F103" s="64"/>
      <c r="G103" s="65"/>
      <c r="H103" s="66" t="s">
        <v>9</v>
      </c>
      <c r="I103" s="67" t="e">
        <f>2.8/(I100/250)^3</f>
        <v>#DIV/0!</v>
      </c>
      <c r="J103" s="67" t="e">
        <f aca="true" t="shared" si="34" ref="J103:P103">2.8/(J100/250)^3</f>
        <v>#DIV/0!</v>
      </c>
      <c r="K103" s="67" t="e">
        <f t="shared" si="34"/>
        <v>#DIV/0!</v>
      </c>
      <c r="L103" s="67" t="e">
        <f t="shared" si="34"/>
        <v>#DIV/0!</v>
      </c>
      <c r="M103" s="67" t="e">
        <f t="shared" si="34"/>
        <v>#DIV/0!</v>
      </c>
      <c r="N103" s="67" t="e">
        <f t="shared" si="34"/>
        <v>#DIV/0!</v>
      </c>
      <c r="O103" s="67" t="e">
        <f t="shared" si="34"/>
        <v>#DIV/0!</v>
      </c>
      <c r="P103" s="67" t="e">
        <f t="shared" si="34"/>
        <v>#DIV/0!</v>
      </c>
      <c r="Q103" s="74"/>
    </row>
    <row r="104" spans="1:17" s="49" customFormat="1" ht="18" customHeight="1" thickTop="1">
      <c r="A104" s="40"/>
      <c r="B104" s="41"/>
      <c r="C104" s="5"/>
      <c r="D104" s="2" t="e">
        <f>VLOOKUP(C104,$C$1:$E$12,3,FALSE)/(P104*24*60*60)</f>
        <v>#N/A</v>
      </c>
      <c r="E104" s="42"/>
      <c r="F104" s="43"/>
      <c r="G104" s="44"/>
      <c r="H104" s="45" t="s">
        <v>5</v>
      </c>
      <c r="I104" s="46">
        <f>I105/86400</f>
        <v>0</v>
      </c>
      <c r="J104" s="46">
        <f>(I105+J105)/86400</f>
        <v>0</v>
      </c>
      <c r="K104" s="46">
        <f>(I105+J105+K105)/86400</f>
        <v>0</v>
      </c>
      <c r="L104" s="46">
        <f>(I105+J105+K105+L105)/86400</f>
        <v>0</v>
      </c>
      <c r="M104" s="46">
        <f>(I105+J105+K105+L105+M105)/86400</f>
        <v>0</v>
      </c>
      <c r="N104" s="46">
        <f>(I105+J105+K105+L105+M105+N105)/86400</f>
        <v>0</v>
      </c>
      <c r="O104" s="46">
        <f>(I105+J105+K105+L105+M105+N105+O105)/86400</f>
        <v>0</v>
      </c>
      <c r="P104" s="47">
        <f>(I105+J105+K105+L105+M105+N105+O105+P105)/86400</f>
        <v>0</v>
      </c>
      <c r="Q104" s="70"/>
    </row>
    <row r="105" spans="1:17" s="49" customFormat="1" ht="18" customHeight="1">
      <c r="A105" s="50"/>
      <c r="B105" s="51"/>
      <c r="C105" s="6"/>
      <c r="D105" s="3"/>
      <c r="E105" s="52"/>
      <c r="F105" s="53"/>
      <c r="G105" s="54"/>
      <c r="H105" s="55" t="s">
        <v>13</v>
      </c>
      <c r="I105" s="56"/>
      <c r="J105" s="56"/>
      <c r="K105" s="56"/>
      <c r="L105" s="56"/>
      <c r="M105" s="56"/>
      <c r="N105" s="56"/>
      <c r="O105" s="56"/>
      <c r="P105" s="56"/>
      <c r="Q105" s="73"/>
    </row>
    <row r="106" spans="1:17" s="49" customFormat="1" ht="18" customHeight="1">
      <c r="A106" s="50"/>
      <c r="B106" s="51"/>
      <c r="C106" s="6"/>
      <c r="D106" s="3"/>
      <c r="E106" s="52"/>
      <c r="F106" s="53"/>
      <c r="G106" s="57"/>
      <c r="H106" s="58" t="s">
        <v>11</v>
      </c>
      <c r="I106" s="59">
        <f aca="true" t="shared" si="35" ref="I106:P106">I105*2/86400</f>
        <v>0</v>
      </c>
      <c r="J106" s="59">
        <f t="shared" si="35"/>
        <v>0</v>
      </c>
      <c r="K106" s="59">
        <f t="shared" si="35"/>
        <v>0</v>
      </c>
      <c r="L106" s="59">
        <f t="shared" si="35"/>
        <v>0</v>
      </c>
      <c r="M106" s="59">
        <f t="shared" si="35"/>
        <v>0</v>
      </c>
      <c r="N106" s="59">
        <f t="shared" si="35"/>
        <v>0</v>
      </c>
      <c r="O106" s="59">
        <f t="shared" si="35"/>
        <v>0</v>
      </c>
      <c r="P106" s="59">
        <f t="shared" si="35"/>
        <v>0</v>
      </c>
      <c r="Q106" s="73"/>
    </row>
    <row r="107" spans="1:17" s="49" customFormat="1" ht="18" customHeight="1">
      <c r="A107" s="50"/>
      <c r="B107" s="51"/>
      <c r="C107" s="6"/>
      <c r="D107" s="3"/>
      <c r="E107" s="52"/>
      <c r="F107" s="53"/>
      <c r="G107" s="57"/>
      <c r="H107" s="58" t="s">
        <v>8</v>
      </c>
      <c r="I107" s="60"/>
      <c r="J107" s="60"/>
      <c r="K107" s="60"/>
      <c r="L107" s="60"/>
      <c r="M107" s="60"/>
      <c r="N107" s="60"/>
      <c r="O107" s="60"/>
      <c r="P107" s="60"/>
      <c r="Q107" s="73"/>
    </row>
    <row r="108" spans="1:17" s="49" customFormat="1" ht="18" customHeight="1" thickBot="1">
      <c r="A108" s="61"/>
      <c r="B108" s="62"/>
      <c r="C108" s="7"/>
      <c r="D108" s="4"/>
      <c r="E108" s="63"/>
      <c r="F108" s="64"/>
      <c r="G108" s="65"/>
      <c r="H108" s="66" t="s">
        <v>9</v>
      </c>
      <c r="I108" s="67" t="e">
        <f>2.8/(I105/250)^3</f>
        <v>#DIV/0!</v>
      </c>
      <c r="J108" s="67" t="e">
        <f aca="true" t="shared" si="36" ref="J108:P108">2.8/(J105/250)^3</f>
        <v>#DIV/0!</v>
      </c>
      <c r="K108" s="67" t="e">
        <f t="shared" si="36"/>
        <v>#DIV/0!</v>
      </c>
      <c r="L108" s="67" t="e">
        <f t="shared" si="36"/>
        <v>#DIV/0!</v>
      </c>
      <c r="M108" s="67" t="e">
        <f t="shared" si="36"/>
        <v>#DIV/0!</v>
      </c>
      <c r="N108" s="67" t="e">
        <f t="shared" si="36"/>
        <v>#DIV/0!</v>
      </c>
      <c r="O108" s="67" t="e">
        <f t="shared" si="36"/>
        <v>#DIV/0!</v>
      </c>
      <c r="P108" s="67" t="e">
        <f t="shared" si="36"/>
        <v>#DIV/0!</v>
      </c>
      <c r="Q108" s="74"/>
    </row>
    <row r="109" spans="1:17" s="49" customFormat="1" ht="18" customHeight="1" thickTop="1">
      <c r="A109" s="40"/>
      <c r="B109" s="41"/>
      <c r="C109" s="5"/>
      <c r="D109" s="2" t="e">
        <f>VLOOKUP(C109,$C$1:$E$12,3,FALSE)/(P109*24*60*60)</f>
        <v>#N/A</v>
      </c>
      <c r="E109" s="42"/>
      <c r="F109" s="43"/>
      <c r="G109" s="44"/>
      <c r="H109" s="45" t="s">
        <v>5</v>
      </c>
      <c r="I109" s="46">
        <f>I110/86400</f>
        <v>0</v>
      </c>
      <c r="J109" s="46">
        <f>(I110+J110)/86400</f>
        <v>0</v>
      </c>
      <c r="K109" s="46">
        <f>(I110+J110+K110)/86400</f>
        <v>0</v>
      </c>
      <c r="L109" s="46">
        <f>(I110+J110+K110+L110)/86400</f>
        <v>0</v>
      </c>
      <c r="M109" s="46">
        <f>(I110+J110+K110+L110+M110)/86400</f>
        <v>0</v>
      </c>
      <c r="N109" s="46">
        <f>(I110+J110+K110+L110+M110+N110)/86400</f>
        <v>0</v>
      </c>
      <c r="O109" s="46">
        <f>(I110+J110+K110+L110+M110+N110+O110)/86400</f>
        <v>0</v>
      </c>
      <c r="P109" s="47">
        <f>(I110+J110+K110+L110+M110+N110+O110+P110)/86400</f>
        <v>0</v>
      </c>
      <c r="Q109" s="70"/>
    </row>
    <row r="110" spans="1:17" s="49" customFormat="1" ht="18" customHeight="1">
      <c r="A110" s="50"/>
      <c r="B110" s="51"/>
      <c r="C110" s="6"/>
      <c r="D110" s="3"/>
      <c r="E110" s="52"/>
      <c r="F110" s="53"/>
      <c r="G110" s="54"/>
      <c r="H110" s="55" t="s">
        <v>13</v>
      </c>
      <c r="I110" s="56"/>
      <c r="J110" s="56"/>
      <c r="K110" s="56"/>
      <c r="L110" s="56"/>
      <c r="M110" s="56"/>
      <c r="N110" s="56"/>
      <c r="O110" s="56"/>
      <c r="P110" s="56"/>
      <c r="Q110" s="73"/>
    </row>
    <row r="111" spans="1:17" s="49" customFormat="1" ht="18" customHeight="1">
      <c r="A111" s="50"/>
      <c r="B111" s="51"/>
      <c r="C111" s="6"/>
      <c r="D111" s="3"/>
      <c r="E111" s="52"/>
      <c r="F111" s="53"/>
      <c r="G111" s="57"/>
      <c r="H111" s="58" t="s">
        <v>11</v>
      </c>
      <c r="I111" s="59">
        <f aca="true" t="shared" si="37" ref="I111:P111">I110*2/86400</f>
        <v>0</v>
      </c>
      <c r="J111" s="59">
        <f t="shared" si="37"/>
        <v>0</v>
      </c>
      <c r="K111" s="59">
        <f t="shared" si="37"/>
        <v>0</v>
      </c>
      <c r="L111" s="59">
        <f t="shared" si="37"/>
        <v>0</v>
      </c>
      <c r="M111" s="59">
        <f t="shared" si="37"/>
        <v>0</v>
      </c>
      <c r="N111" s="59">
        <f t="shared" si="37"/>
        <v>0</v>
      </c>
      <c r="O111" s="59">
        <f t="shared" si="37"/>
        <v>0</v>
      </c>
      <c r="P111" s="59">
        <f t="shared" si="37"/>
        <v>0</v>
      </c>
      <c r="Q111" s="73"/>
    </row>
    <row r="112" spans="1:17" s="49" customFormat="1" ht="18" customHeight="1">
      <c r="A112" s="50"/>
      <c r="B112" s="51"/>
      <c r="C112" s="6"/>
      <c r="D112" s="3"/>
      <c r="E112" s="52"/>
      <c r="F112" s="53"/>
      <c r="G112" s="57"/>
      <c r="H112" s="58" t="s">
        <v>8</v>
      </c>
      <c r="I112" s="60"/>
      <c r="J112" s="60"/>
      <c r="K112" s="60"/>
      <c r="L112" s="60"/>
      <c r="M112" s="60"/>
      <c r="N112" s="60"/>
      <c r="O112" s="60"/>
      <c r="P112" s="60"/>
      <c r="Q112" s="73"/>
    </row>
    <row r="113" spans="1:17" s="49" customFormat="1" ht="18" customHeight="1" thickBot="1">
      <c r="A113" s="61"/>
      <c r="B113" s="62"/>
      <c r="C113" s="7"/>
      <c r="D113" s="4"/>
      <c r="E113" s="63"/>
      <c r="F113" s="64"/>
      <c r="G113" s="65"/>
      <c r="H113" s="66" t="s">
        <v>9</v>
      </c>
      <c r="I113" s="67" t="e">
        <f>2.8/(I110/250)^3</f>
        <v>#DIV/0!</v>
      </c>
      <c r="J113" s="67" t="e">
        <f aca="true" t="shared" si="38" ref="J113:P113">2.8/(J110/250)^3</f>
        <v>#DIV/0!</v>
      </c>
      <c r="K113" s="67" t="e">
        <f t="shared" si="38"/>
        <v>#DIV/0!</v>
      </c>
      <c r="L113" s="67" t="e">
        <f t="shared" si="38"/>
        <v>#DIV/0!</v>
      </c>
      <c r="M113" s="67" t="e">
        <f t="shared" si="38"/>
        <v>#DIV/0!</v>
      </c>
      <c r="N113" s="67" t="e">
        <f t="shared" si="38"/>
        <v>#DIV/0!</v>
      </c>
      <c r="O113" s="67" t="e">
        <f t="shared" si="38"/>
        <v>#DIV/0!</v>
      </c>
      <c r="P113" s="67" t="e">
        <f t="shared" si="38"/>
        <v>#DIV/0!</v>
      </c>
      <c r="Q113" s="74"/>
    </row>
    <row r="114" spans="1:17" s="49" customFormat="1" ht="18" customHeight="1" thickTop="1">
      <c r="A114" s="40"/>
      <c r="B114" s="41"/>
      <c r="C114" s="5"/>
      <c r="D114" s="2" t="e">
        <f>VLOOKUP(C114,$C$1:$E$12,3,FALSE)/(P114*24*60*60)</f>
        <v>#N/A</v>
      </c>
      <c r="E114" s="42"/>
      <c r="F114" s="43"/>
      <c r="G114" s="44"/>
      <c r="H114" s="45" t="s">
        <v>5</v>
      </c>
      <c r="I114" s="46">
        <f>I115/86400</f>
        <v>0</v>
      </c>
      <c r="J114" s="46">
        <f>(I115+J115)/86400</f>
        <v>0</v>
      </c>
      <c r="K114" s="46">
        <f>(I115+J115+K115)/86400</f>
        <v>0</v>
      </c>
      <c r="L114" s="46">
        <f>(I115+J115+K115+L115)/86400</f>
        <v>0</v>
      </c>
      <c r="M114" s="46">
        <f>(I115+J115+K115+L115+M115)/86400</f>
        <v>0</v>
      </c>
      <c r="N114" s="46">
        <f>(I115+J115+K115+L115+M115+N115)/86400</f>
        <v>0</v>
      </c>
      <c r="O114" s="46">
        <f>(I115+J115+K115+L115+M115+N115+O115)/86400</f>
        <v>0</v>
      </c>
      <c r="P114" s="47">
        <f>(I115+J115+K115+L115+M115+N115+O115+P115)/86400</f>
        <v>0</v>
      </c>
      <c r="Q114" s="70"/>
    </row>
    <row r="115" spans="1:17" s="49" customFormat="1" ht="18" customHeight="1">
      <c r="A115" s="50"/>
      <c r="B115" s="51"/>
      <c r="C115" s="6"/>
      <c r="D115" s="3"/>
      <c r="E115" s="52"/>
      <c r="F115" s="53"/>
      <c r="G115" s="54"/>
      <c r="H115" s="55" t="s">
        <v>13</v>
      </c>
      <c r="I115" s="56"/>
      <c r="J115" s="56"/>
      <c r="K115" s="56"/>
      <c r="L115" s="56"/>
      <c r="M115" s="56"/>
      <c r="N115" s="56"/>
      <c r="O115" s="56"/>
      <c r="P115" s="56"/>
      <c r="Q115" s="73"/>
    </row>
    <row r="116" spans="1:17" s="49" customFormat="1" ht="18" customHeight="1">
      <c r="A116" s="50"/>
      <c r="B116" s="51"/>
      <c r="C116" s="6"/>
      <c r="D116" s="3"/>
      <c r="E116" s="52"/>
      <c r="F116" s="53"/>
      <c r="G116" s="57"/>
      <c r="H116" s="58" t="s">
        <v>11</v>
      </c>
      <c r="I116" s="59">
        <f aca="true" t="shared" si="39" ref="I116:P116">I115*2/86400</f>
        <v>0</v>
      </c>
      <c r="J116" s="59">
        <f t="shared" si="39"/>
        <v>0</v>
      </c>
      <c r="K116" s="59">
        <f t="shared" si="39"/>
        <v>0</v>
      </c>
      <c r="L116" s="59">
        <f t="shared" si="39"/>
        <v>0</v>
      </c>
      <c r="M116" s="59">
        <f t="shared" si="39"/>
        <v>0</v>
      </c>
      <c r="N116" s="59">
        <f t="shared" si="39"/>
        <v>0</v>
      </c>
      <c r="O116" s="59">
        <f t="shared" si="39"/>
        <v>0</v>
      </c>
      <c r="P116" s="59">
        <f t="shared" si="39"/>
        <v>0</v>
      </c>
      <c r="Q116" s="73"/>
    </row>
    <row r="117" spans="1:17" s="49" customFormat="1" ht="18" customHeight="1">
      <c r="A117" s="50"/>
      <c r="B117" s="51"/>
      <c r="C117" s="6"/>
      <c r="D117" s="3"/>
      <c r="E117" s="52"/>
      <c r="F117" s="53"/>
      <c r="G117" s="57"/>
      <c r="H117" s="58" t="s">
        <v>8</v>
      </c>
      <c r="I117" s="60"/>
      <c r="J117" s="60"/>
      <c r="K117" s="60"/>
      <c r="L117" s="60"/>
      <c r="M117" s="60"/>
      <c r="N117" s="60"/>
      <c r="O117" s="60"/>
      <c r="P117" s="60"/>
      <c r="Q117" s="73"/>
    </row>
    <row r="118" spans="1:17" s="49" customFormat="1" ht="18" customHeight="1" thickBot="1">
      <c r="A118" s="61"/>
      <c r="B118" s="62"/>
      <c r="C118" s="7"/>
      <c r="D118" s="4"/>
      <c r="E118" s="63"/>
      <c r="F118" s="64"/>
      <c r="G118" s="65"/>
      <c r="H118" s="66" t="s">
        <v>9</v>
      </c>
      <c r="I118" s="67" t="e">
        <f>2.8/(I115/250)^3</f>
        <v>#DIV/0!</v>
      </c>
      <c r="J118" s="67" t="e">
        <f aca="true" t="shared" si="40" ref="J118:P118">2.8/(J115/250)^3</f>
        <v>#DIV/0!</v>
      </c>
      <c r="K118" s="67" t="e">
        <f t="shared" si="40"/>
        <v>#DIV/0!</v>
      </c>
      <c r="L118" s="67" t="e">
        <f t="shared" si="40"/>
        <v>#DIV/0!</v>
      </c>
      <c r="M118" s="67" t="e">
        <f t="shared" si="40"/>
        <v>#DIV/0!</v>
      </c>
      <c r="N118" s="67" t="e">
        <f t="shared" si="40"/>
        <v>#DIV/0!</v>
      </c>
      <c r="O118" s="67" t="e">
        <f t="shared" si="40"/>
        <v>#DIV/0!</v>
      </c>
      <c r="P118" s="67" t="e">
        <f t="shared" si="40"/>
        <v>#DIV/0!</v>
      </c>
      <c r="Q118" s="74"/>
    </row>
    <row r="119" spans="1:17" s="49" customFormat="1" ht="18" customHeight="1" thickTop="1">
      <c r="A119" s="40"/>
      <c r="B119" s="41"/>
      <c r="C119" s="5"/>
      <c r="D119" s="2" t="e">
        <f>VLOOKUP(C119,$C$1:$E$12,3,FALSE)/(P119*24*60*60)</f>
        <v>#N/A</v>
      </c>
      <c r="E119" s="42"/>
      <c r="F119" s="43"/>
      <c r="G119" s="44"/>
      <c r="H119" s="45" t="s">
        <v>5</v>
      </c>
      <c r="I119" s="46">
        <f>I120/86400</f>
        <v>0</v>
      </c>
      <c r="J119" s="46">
        <f>(I120+J120)/86400</f>
        <v>0</v>
      </c>
      <c r="K119" s="46">
        <f>(I120+J120+K120)/86400</f>
        <v>0</v>
      </c>
      <c r="L119" s="46">
        <f>(I120+J120+K120+L120)/86400</f>
        <v>0</v>
      </c>
      <c r="M119" s="46">
        <f>(I120+J120+K120+L120+M120)/86400</f>
        <v>0</v>
      </c>
      <c r="N119" s="46">
        <f>(I120+J120+K120+L120+M120+N120)/86400</f>
        <v>0</v>
      </c>
      <c r="O119" s="46">
        <f>(I120+J120+K120+L120+M120+N120+O120)/86400</f>
        <v>0</v>
      </c>
      <c r="P119" s="47">
        <f>(I120+J120+K120+L120+M120+N120+O120+P120)/86400</f>
        <v>0</v>
      </c>
      <c r="Q119" s="70"/>
    </row>
    <row r="120" spans="1:17" s="49" customFormat="1" ht="18" customHeight="1">
      <c r="A120" s="50"/>
      <c r="B120" s="51"/>
      <c r="C120" s="6"/>
      <c r="D120" s="3"/>
      <c r="E120" s="52"/>
      <c r="F120" s="53"/>
      <c r="G120" s="54"/>
      <c r="H120" s="55" t="s">
        <v>13</v>
      </c>
      <c r="I120" s="56"/>
      <c r="J120" s="56"/>
      <c r="K120" s="56"/>
      <c r="L120" s="56"/>
      <c r="M120" s="56"/>
      <c r="N120" s="56"/>
      <c r="O120" s="56"/>
      <c r="P120" s="56"/>
      <c r="Q120" s="73"/>
    </row>
    <row r="121" spans="1:17" s="49" customFormat="1" ht="18" customHeight="1">
      <c r="A121" s="50"/>
      <c r="B121" s="51"/>
      <c r="C121" s="6"/>
      <c r="D121" s="3"/>
      <c r="E121" s="52"/>
      <c r="F121" s="53"/>
      <c r="G121" s="57"/>
      <c r="H121" s="58" t="s">
        <v>11</v>
      </c>
      <c r="I121" s="59">
        <f aca="true" t="shared" si="41" ref="I121:P121">I120*2/86400</f>
        <v>0</v>
      </c>
      <c r="J121" s="59">
        <f t="shared" si="41"/>
        <v>0</v>
      </c>
      <c r="K121" s="59">
        <f t="shared" si="41"/>
        <v>0</v>
      </c>
      <c r="L121" s="59">
        <f t="shared" si="41"/>
        <v>0</v>
      </c>
      <c r="M121" s="59">
        <f t="shared" si="41"/>
        <v>0</v>
      </c>
      <c r="N121" s="59">
        <f t="shared" si="41"/>
        <v>0</v>
      </c>
      <c r="O121" s="59">
        <f t="shared" si="41"/>
        <v>0</v>
      </c>
      <c r="P121" s="59">
        <f t="shared" si="41"/>
        <v>0</v>
      </c>
      <c r="Q121" s="73"/>
    </row>
    <row r="122" spans="1:17" s="49" customFormat="1" ht="18" customHeight="1">
      <c r="A122" s="50"/>
      <c r="B122" s="51"/>
      <c r="C122" s="6"/>
      <c r="D122" s="3"/>
      <c r="E122" s="52"/>
      <c r="F122" s="53"/>
      <c r="G122" s="57"/>
      <c r="H122" s="58" t="s">
        <v>8</v>
      </c>
      <c r="I122" s="60"/>
      <c r="J122" s="60"/>
      <c r="K122" s="60"/>
      <c r="L122" s="60"/>
      <c r="M122" s="60"/>
      <c r="N122" s="60"/>
      <c r="O122" s="60"/>
      <c r="P122" s="60"/>
      <c r="Q122" s="73"/>
    </row>
    <row r="123" spans="1:17" s="49" customFormat="1" ht="18" customHeight="1" thickBot="1">
      <c r="A123" s="61"/>
      <c r="B123" s="62"/>
      <c r="C123" s="7"/>
      <c r="D123" s="4"/>
      <c r="E123" s="63"/>
      <c r="F123" s="64"/>
      <c r="G123" s="65"/>
      <c r="H123" s="66" t="s">
        <v>9</v>
      </c>
      <c r="I123" s="67" t="e">
        <f>2.8/(I120/250)^3</f>
        <v>#DIV/0!</v>
      </c>
      <c r="J123" s="67" t="e">
        <f aca="true" t="shared" si="42" ref="J123:P123">2.8/(J120/250)^3</f>
        <v>#DIV/0!</v>
      </c>
      <c r="K123" s="67" t="e">
        <f t="shared" si="42"/>
        <v>#DIV/0!</v>
      </c>
      <c r="L123" s="67" t="e">
        <f t="shared" si="42"/>
        <v>#DIV/0!</v>
      </c>
      <c r="M123" s="67" t="e">
        <f t="shared" si="42"/>
        <v>#DIV/0!</v>
      </c>
      <c r="N123" s="67" t="e">
        <f t="shared" si="42"/>
        <v>#DIV/0!</v>
      </c>
      <c r="O123" s="67" t="e">
        <f t="shared" si="42"/>
        <v>#DIV/0!</v>
      </c>
      <c r="P123" s="67" t="e">
        <f t="shared" si="42"/>
        <v>#DIV/0!</v>
      </c>
      <c r="Q123" s="74"/>
    </row>
    <row r="124" spans="1:17" s="49" customFormat="1" ht="18" customHeight="1" thickTop="1">
      <c r="A124" s="40"/>
      <c r="B124" s="41"/>
      <c r="C124" s="5"/>
      <c r="D124" s="2" t="e">
        <f>VLOOKUP(C124,$C$1:$E$12,3,FALSE)/(P124*24*60*60)</f>
        <v>#N/A</v>
      </c>
      <c r="E124" s="42"/>
      <c r="F124" s="43"/>
      <c r="G124" s="44"/>
      <c r="H124" s="45" t="s">
        <v>5</v>
      </c>
      <c r="I124" s="46">
        <f>I125/86400</f>
        <v>0</v>
      </c>
      <c r="J124" s="46">
        <f>(I125+J125)/86400</f>
        <v>0</v>
      </c>
      <c r="K124" s="46">
        <f>(I125+J125+K125)/86400</f>
        <v>0</v>
      </c>
      <c r="L124" s="46">
        <f>(I125+J125+K125+L125)/86400</f>
        <v>0</v>
      </c>
      <c r="M124" s="46">
        <f>(I125+J125+K125+L125+M125)/86400</f>
        <v>0</v>
      </c>
      <c r="N124" s="46">
        <f>(I125+J125+K125+L125+M125+N125)/86400</f>
        <v>0</v>
      </c>
      <c r="O124" s="46">
        <f>(I125+J125+K125+L125+M125+N125+O125)/86400</f>
        <v>0</v>
      </c>
      <c r="P124" s="47">
        <f>(I125+J125+K125+L125+M125+N125+O125+P125)/86400</f>
        <v>0</v>
      </c>
      <c r="Q124" s="70"/>
    </row>
    <row r="125" spans="1:17" s="49" customFormat="1" ht="18" customHeight="1">
      <c r="A125" s="50"/>
      <c r="B125" s="51"/>
      <c r="C125" s="6"/>
      <c r="D125" s="3"/>
      <c r="E125" s="52"/>
      <c r="F125" s="53"/>
      <c r="G125" s="54"/>
      <c r="H125" s="55" t="s">
        <v>13</v>
      </c>
      <c r="I125" s="56"/>
      <c r="J125" s="56"/>
      <c r="K125" s="56"/>
      <c r="L125" s="56"/>
      <c r="M125" s="56"/>
      <c r="N125" s="56"/>
      <c r="O125" s="56"/>
      <c r="P125" s="56"/>
      <c r="Q125" s="73"/>
    </row>
    <row r="126" spans="1:17" s="49" customFormat="1" ht="18" customHeight="1">
      <c r="A126" s="50"/>
      <c r="B126" s="51"/>
      <c r="C126" s="6"/>
      <c r="D126" s="3"/>
      <c r="E126" s="52"/>
      <c r="F126" s="53"/>
      <c r="G126" s="57"/>
      <c r="H126" s="58" t="s">
        <v>11</v>
      </c>
      <c r="I126" s="59">
        <f aca="true" t="shared" si="43" ref="I126:P126">I125*2/86400</f>
        <v>0</v>
      </c>
      <c r="J126" s="59">
        <f t="shared" si="43"/>
        <v>0</v>
      </c>
      <c r="K126" s="59">
        <f t="shared" si="43"/>
        <v>0</v>
      </c>
      <c r="L126" s="59">
        <f t="shared" si="43"/>
        <v>0</v>
      </c>
      <c r="M126" s="59">
        <f t="shared" si="43"/>
        <v>0</v>
      </c>
      <c r="N126" s="59">
        <f t="shared" si="43"/>
        <v>0</v>
      </c>
      <c r="O126" s="59">
        <f t="shared" si="43"/>
        <v>0</v>
      </c>
      <c r="P126" s="59">
        <f t="shared" si="43"/>
        <v>0</v>
      </c>
      <c r="Q126" s="73"/>
    </row>
    <row r="127" spans="1:17" s="49" customFormat="1" ht="18" customHeight="1">
      <c r="A127" s="50"/>
      <c r="B127" s="51"/>
      <c r="C127" s="6"/>
      <c r="D127" s="3"/>
      <c r="E127" s="52"/>
      <c r="F127" s="53"/>
      <c r="G127" s="57"/>
      <c r="H127" s="58" t="s">
        <v>8</v>
      </c>
      <c r="I127" s="60"/>
      <c r="J127" s="60"/>
      <c r="K127" s="60"/>
      <c r="L127" s="60"/>
      <c r="M127" s="60"/>
      <c r="N127" s="60"/>
      <c r="O127" s="60"/>
      <c r="P127" s="60"/>
      <c r="Q127" s="73"/>
    </row>
    <row r="128" spans="1:17" s="49" customFormat="1" ht="18" customHeight="1" thickBot="1">
      <c r="A128" s="61"/>
      <c r="B128" s="62"/>
      <c r="C128" s="7"/>
      <c r="D128" s="4"/>
      <c r="E128" s="63"/>
      <c r="F128" s="64"/>
      <c r="G128" s="65"/>
      <c r="H128" s="66" t="s">
        <v>9</v>
      </c>
      <c r="I128" s="67" t="e">
        <f>2.8/(I125/250)^3</f>
        <v>#DIV/0!</v>
      </c>
      <c r="J128" s="67" t="e">
        <f aca="true" t="shared" si="44" ref="J128:P128">2.8/(J125/250)^3</f>
        <v>#DIV/0!</v>
      </c>
      <c r="K128" s="67" t="e">
        <f t="shared" si="44"/>
        <v>#DIV/0!</v>
      </c>
      <c r="L128" s="67" t="e">
        <f t="shared" si="44"/>
        <v>#DIV/0!</v>
      </c>
      <c r="M128" s="67" t="e">
        <f t="shared" si="44"/>
        <v>#DIV/0!</v>
      </c>
      <c r="N128" s="67" t="e">
        <f t="shared" si="44"/>
        <v>#DIV/0!</v>
      </c>
      <c r="O128" s="67" t="e">
        <f t="shared" si="44"/>
        <v>#DIV/0!</v>
      </c>
      <c r="P128" s="67" t="e">
        <f t="shared" si="44"/>
        <v>#DIV/0!</v>
      </c>
      <c r="Q128" s="74"/>
    </row>
    <row r="129" spans="1:17" s="49" customFormat="1" ht="18" customHeight="1" thickTop="1">
      <c r="A129" s="40"/>
      <c r="B129" s="41"/>
      <c r="C129" s="5"/>
      <c r="D129" s="2" t="e">
        <f>VLOOKUP(C129,$C$1:$E$12,3,FALSE)/(P129*24*60*60)</f>
        <v>#N/A</v>
      </c>
      <c r="E129" s="42"/>
      <c r="F129" s="43"/>
      <c r="G129" s="44"/>
      <c r="H129" s="45" t="s">
        <v>5</v>
      </c>
      <c r="I129" s="46">
        <f>I130/86400</f>
        <v>0</v>
      </c>
      <c r="J129" s="46">
        <f>(I130+J130)/86400</f>
        <v>0</v>
      </c>
      <c r="K129" s="46">
        <f>(I130+J130+K130)/86400</f>
        <v>0</v>
      </c>
      <c r="L129" s="46">
        <f>(I130+J130+K130+L130)/86400</f>
        <v>0</v>
      </c>
      <c r="M129" s="46">
        <f>(I130+J130+K130+L130+M130)/86400</f>
        <v>0</v>
      </c>
      <c r="N129" s="46">
        <f>(I130+J130+K130+L130+M130+N130)/86400</f>
        <v>0</v>
      </c>
      <c r="O129" s="46">
        <f>(I130+J130+K130+L130+M130+N130+O130)/86400</f>
        <v>0</v>
      </c>
      <c r="P129" s="47">
        <f>(I130+J130+K130+L130+M130+N130+O130+P130)/86400</f>
        <v>0</v>
      </c>
      <c r="Q129" s="70"/>
    </row>
    <row r="130" spans="1:17" s="49" customFormat="1" ht="18" customHeight="1">
      <c r="A130" s="50"/>
      <c r="B130" s="51"/>
      <c r="C130" s="6"/>
      <c r="D130" s="3"/>
      <c r="E130" s="52"/>
      <c r="F130" s="53"/>
      <c r="G130" s="54"/>
      <c r="H130" s="55" t="s">
        <v>13</v>
      </c>
      <c r="I130" s="56"/>
      <c r="J130" s="56"/>
      <c r="K130" s="56"/>
      <c r="L130" s="56"/>
      <c r="M130" s="56"/>
      <c r="N130" s="56"/>
      <c r="O130" s="56"/>
      <c r="P130" s="56"/>
      <c r="Q130" s="73"/>
    </row>
    <row r="131" spans="1:17" s="49" customFormat="1" ht="18" customHeight="1">
      <c r="A131" s="50"/>
      <c r="B131" s="51"/>
      <c r="C131" s="6"/>
      <c r="D131" s="3"/>
      <c r="E131" s="52"/>
      <c r="F131" s="53"/>
      <c r="G131" s="57"/>
      <c r="H131" s="58" t="s">
        <v>11</v>
      </c>
      <c r="I131" s="59">
        <f aca="true" t="shared" si="45" ref="I131:P131">I130*2/86400</f>
        <v>0</v>
      </c>
      <c r="J131" s="59">
        <f t="shared" si="45"/>
        <v>0</v>
      </c>
      <c r="K131" s="59">
        <f t="shared" si="45"/>
        <v>0</v>
      </c>
      <c r="L131" s="59">
        <f t="shared" si="45"/>
        <v>0</v>
      </c>
      <c r="M131" s="59">
        <f t="shared" si="45"/>
        <v>0</v>
      </c>
      <c r="N131" s="59">
        <f t="shared" si="45"/>
        <v>0</v>
      </c>
      <c r="O131" s="59">
        <f t="shared" si="45"/>
        <v>0</v>
      </c>
      <c r="P131" s="59">
        <f t="shared" si="45"/>
        <v>0</v>
      </c>
      <c r="Q131" s="73"/>
    </row>
    <row r="132" spans="1:17" s="49" customFormat="1" ht="18" customHeight="1">
      <c r="A132" s="50"/>
      <c r="B132" s="51"/>
      <c r="C132" s="6"/>
      <c r="D132" s="3"/>
      <c r="E132" s="52"/>
      <c r="F132" s="53"/>
      <c r="G132" s="57"/>
      <c r="H132" s="58" t="s">
        <v>8</v>
      </c>
      <c r="I132" s="60"/>
      <c r="J132" s="60"/>
      <c r="K132" s="60"/>
      <c r="L132" s="60"/>
      <c r="M132" s="60"/>
      <c r="N132" s="60"/>
      <c r="O132" s="60"/>
      <c r="P132" s="60"/>
      <c r="Q132" s="73"/>
    </row>
    <row r="133" spans="1:17" s="49" customFormat="1" ht="18" customHeight="1" thickBot="1">
      <c r="A133" s="61"/>
      <c r="B133" s="62"/>
      <c r="C133" s="7"/>
      <c r="D133" s="4"/>
      <c r="E133" s="63"/>
      <c r="F133" s="64"/>
      <c r="G133" s="65"/>
      <c r="H133" s="66" t="s">
        <v>9</v>
      </c>
      <c r="I133" s="67" t="e">
        <f>2.8/(I130/250)^3</f>
        <v>#DIV/0!</v>
      </c>
      <c r="J133" s="67" t="e">
        <f aca="true" t="shared" si="46" ref="J133:P133">2.8/(J130/250)^3</f>
        <v>#DIV/0!</v>
      </c>
      <c r="K133" s="67" t="e">
        <f t="shared" si="46"/>
        <v>#DIV/0!</v>
      </c>
      <c r="L133" s="67" t="e">
        <f t="shared" si="46"/>
        <v>#DIV/0!</v>
      </c>
      <c r="M133" s="67" t="e">
        <f t="shared" si="46"/>
        <v>#DIV/0!</v>
      </c>
      <c r="N133" s="67" t="e">
        <f t="shared" si="46"/>
        <v>#DIV/0!</v>
      </c>
      <c r="O133" s="67" t="e">
        <f t="shared" si="46"/>
        <v>#DIV/0!</v>
      </c>
      <c r="P133" s="67" t="e">
        <f t="shared" si="46"/>
        <v>#DIV/0!</v>
      </c>
      <c r="Q133" s="74"/>
    </row>
    <row r="134" spans="1:17" s="49" customFormat="1" ht="18" customHeight="1" thickTop="1">
      <c r="A134" s="40"/>
      <c r="B134" s="41"/>
      <c r="C134" s="5"/>
      <c r="D134" s="2" t="e">
        <f>VLOOKUP(C134,$C$1:$E$12,3,FALSE)/(P134*24*60*60)</f>
        <v>#N/A</v>
      </c>
      <c r="E134" s="42"/>
      <c r="F134" s="43"/>
      <c r="G134" s="44"/>
      <c r="H134" s="45" t="s">
        <v>5</v>
      </c>
      <c r="I134" s="46">
        <f>I135/86400</f>
        <v>0</v>
      </c>
      <c r="J134" s="46">
        <f>(I135+J135)/86400</f>
        <v>0</v>
      </c>
      <c r="K134" s="46">
        <f>(I135+J135+K135)/86400</f>
        <v>0</v>
      </c>
      <c r="L134" s="46">
        <f>(I135+J135+K135+L135)/86400</f>
        <v>0</v>
      </c>
      <c r="M134" s="46">
        <f>(I135+J135+K135+L135+M135)/86400</f>
        <v>0</v>
      </c>
      <c r="N134" s="46">
        <f>(I135+J135+K135+L135+M135+N135)/86400</f>
        <v>0</v>
      </c>
      <c r="O134" s="46">
        <f>(I135+J135+K135+L135+M135+N135+O135)/86400</f>
        <v>0</v>
      </c>
      <c r="P134" s="47">
        <f>(I135+J135+K135+L135+M135+N135+O135+P135)/86400</f>
        <v>0</v>
      </c>
      <c r="Q134" s="70"/>
    </row>
    <row r="135" spans="1:17" s="49" customFormat="1" ht="18" customHeight="1">
      <c r="A135" s="50"/>
      <c r="B135" s="51"/>
      <c r="C135" s="6"/>
      <c r="D135" s="3"/>
      <c r="E135" s="52"/>
      <c r="F135" s="53"/>
      <c r="G135" s="54"/>
      <c r="H135" s="55" t="s">
        <v>13</v>
      </c>
      <c r="I135" s="56"/>
      <c r="J135" s="56"/>
      <c r="K135" s="56"/>
      <c r="L135" s="56"/>
      <c r="M135" s="56"/>
      <c r="N135" s="56"/>
      <c r="O135" s="56"/>
      <c r="P135" s="56"/>
      <c r="Q135" s="73"/>
    </row>
    <row r="136" spans="1:17" s="49" customFormat="1" ht="18" customHeight="1">
      <c r="A136" s="50"/>
      <c r="B136" s="51"/>
      <c r="C136" s="6"/>
      <c r="D136" s="3"/>
      <c r="E136" s="52"/>
      <c r="F136" s="53"/>
      <c r="G136" s="57"/>
      <c r="H136" s="58" t="s">
        <v>11</v>
      </c>
      <c r="I136" s="59">
        <f aca="true" t="shared" si="47" ref="I136:P136">I135*2/86400</f>
        <v>0</v>
      </c>
      <c r="J136" s="59">
        <f t="shared" si="47"/>
        <v>0</v>
      </c>
      <c r="K136" s="59">
        <f t="shared" si="47"/>
        <v>0</v>
      </c>
      <c r="L136" s="59">
        <f t="shared" si="47"/>
        <v>0</v>
      </c>
      <c r="M136" s="59">
        <f t="shared" si="47"/>
        <v>0</v>
      </c>
      <c r="N136" s="59">
        <f t="shared" si="47"/>
        <v>0</v>
      </c>
      <c r="O136" s="59">
        <f t="shared" si="47"/>
        <v>0</v>
      </c>
      <c r="P136" s="59">
        <f t="shared" si="47"/>
        <v>0</v>
      </c>
      <c r="Q136" s="73"/>
    </row>
    <row r="137" spans="1:17" s="49" customFormat="1" ht="18" customHeight="1">
      <c r="A137" s="50"/>
      <c r="B137" s="51"/>
      <c r="C137" s="6"/>
      <c r="D137" s="3"/>
      <c r="E137" s="52"/>
      <c r="F137" s="53"/>
      <c r="G137" s="57"/>
      <c r="H137" s="58" t="s">
        <v>8</v>
      </c>
      <c r="I137" s="60"/>
      <c r="J137" s="60"/>
      <c r="K137" s="60"/>
      <c r="L137" s="60"/>
      <c r="M137" s="60"/>
      <c r="N137" s="60"/>
      <c r="O137" s="60"/>
      <c r="P137" s="60"/>
      <c r="Q137" s="73"/>
    </row>
    <row r="138" spans="1:17" s="49" customFormat="1" ht="18" customHeight="1" thickBot="1">
      <c r="A138" s="61"/>
      <c r="B138" s="62"/>
      <c r="C138" s="7"/>
      <c r="D138" s="4"/>
      <c r="E138" s="63"/>
      <c r="F138" s="64"/>
      <c r="G138" s="65"/>
      <c r="H138" s="66" t="s">
        <v>9</v>
      </c>
      <c r="I138" s="67" t="e">
        <f>2.8/(I135/250)^3</f>
        <v>#DIV/0!</v>
      </c>
      <c r="J138" s="67" t="e">
        <f aca="true" t="shared" si="48" ref="J138:P138">2.8/(J135/250)^3</f>
        <v>#DIV/0!</v>
      </c>
      <c r="K138" s="67" t="e">
        <f t="shared" si="48"/>
        <v>#DIV/0!</v>
      </c>
      <c r="L138" s="67" t="e">
        <f t="shared" si="48"/>
        <v>#DIV/0!</v>
      </c>
      <c r="M138" s="67" t="e">
        <f t="shared" si="48"/>
        <v>#DIV/0!</v>
      </c>
      <c r="N138" s="67" t="e">
        <f t="shared" si="48"/>
        <v>#DIV/0!</v>
      </c>
      <c r="O138" s="67" t="e">
        <f t="shared" si="48"/>
        <v>#DIV/0!</v>
      </c>
      <c r="P138" s="67" t="e">
        <f t="shared" si="48"/>
        <v>#DIV/0!</v>
      </c>
      <c r="Q138" s="74"/>
    </row>
    <row r="139" spans="1:17" s="49" customFormat="1" ht="18" customHeight="1" thickTop="1">
      <c r="A139" s="40"/>
      <c r="B139" s="41"/>
      <c r="C139" s="5"/>
      <c r="D139" s="2" t="e">
        <f>VLOOKUP(C139,$C$1:$E$12,3,FALSE)/(P139*24*60*60)</f>
        <v>#N/A</v>
      </c>
      <c r="E139" s="42"/>
      <c r="F139" s="43"/>
      <c r="H139" s="45" t="s">
        <v>5</v>
      </c>
      <c r="I139" s="46">
        <f>I140/86400</f>
        <v>0</v>
      </c>
      <c r="J139" s="46">
        <f>(I140+J140)/86400</f>
        <v>0</v>
      </c>
      <c r="K139" s="46">
        <f>(I140+J140+K140)/86400</f>
        <v>0</v>
      </c>
      <c r="L139" s="46">
        <f>(I140+J140+K140+L140)/86400</f>
        <v>0</v>
      </c>
      <c r="M139" s="46">
        <f>(I140+J140+K140+L140+M140)/86400</f>
        <v>0</v>
      </c>
      <c r="N139" s="46">
        <f>(I140+J140+K140+L140+M140+N140)/86400</f>
        <v>0</v>
      </c>
      <c r="O139" s="46">
        <f>(I140+J140+K140+L140+M140+N140+O140)/86400</f>
        <v>0</v>
      </c>
      <c r="P139" s="47">
        <f>(I140+J140+K140+L140+M140+N140+O140+P140)/86400</f>
        <v>0</v>
      </c>
      <c r="Q139" s="70"/>
    </row>
    <row r="140" spans="1:17" s="49" customFormat="1" ht="18" customHeight="1">
      <c r="A140" s="50"/>
      <c r="B140" s="51"/>
      <c r="C140" s="6"/>
      <c r="D140" s="3"/>
      <c r="E140" s="52"/>
      <c r="F140" s="53"/>
      <c r="H140" s="55" t="s">
        <v>13</v>
      </c>
      <c r="I140" s="56"/>
      <c r="J140" s="56"/>
      <c r="K140" s="56"/>
      <c r="L140" s="56"/>
      <c r="M140" s="56"/>
      <c r="N140" s="56"/>
      <c r="O140" s="56"/>
      <c r="P140" s="56"/>
      <c r="Q140" s="73"/>
    </row>
    <row r="141" spans="1:17" s="49" customFormat="1" ht="18" customHeight="1">
      <c r="A141" s="50"/>
      <c r="B141" s="51"/>
      <c r="C141" s="6"/>
      <c r="D141" s="3"/>
      <c r="E141" s="52"/>
      <c r="F141" s="53"/>
      <c r="H141" s="58" t="s">
        <v>11</v>
      </c>
      <c r="I141" s="59">
        <f aca="true" t="shared" si="49" ref="I141:P141">I140*2/86400</f>
        <v>0</v>
      </c>
      <c r="J141" s="59">
        <f t="shared" si="49"/>
        <v>0</v>
      </c>
      <c r="K141" s="59">
        <f t="shared" si="49"/>
        <v>0</v>
      </c>
      <c r="L141" s="59">
        <f t="shared" si="49"/>
        <v>0</v>
      </c>
      <c r="M141" s="59">
        <f t="shared" si="49"/>
        <v>0</v>
      </c>
      <c r="N141" s="59">
        <f t="shared" si="49"/>
        <v>0</v>
      </c>
      <c r="O141" s="59">
        <f t="shared" si="49"/>
        <v>0</v>
      </c>
      <c r="P141" s="59">
        <f t="shared" si="49"/>
        <v>0</v>
      </c>
      <c r="Q141" s="73"/>
    </row>
    <row r="142" spans="1:17" s="49" customFormat="1" ht="18" customHeight="1">
      <c r="A142" s="50"/>
      <c r="B142" s="51"/>
      <c r="C142" s="6"/>
      <c r="D142" s="3"/>
      <c r="E142" s="52"/>
      <c r="F142" s="53"/>
      <c r="H142" s="58" t="s">
        <v>8</v>
      </c>
      <c r="I142" s="60"/>
      <c r="J142" s="60"/>
      <c r="K142" s="60"/>
      <c r="L142" s="60"/>
      <c r="M142" s="60"/>
      <c r="N142" s="60"/>
      <c r="O142" s="60"/>
      <c r="P142" s="60"/>
      <c r="Q142" s="73"/>
    </row>
    <row r="143" spans="1:17" s="49" customFormat="1" ht="18" customHeight="1" thickBot="1">
      <c r="A143" s="61"/>
      <c r="B143" s="62"/>
      <c r="C143" s="7"/>
      <c r="D143" s="4"/>
      <c r="E143" s="63"/>
      <c r="F143" s="64"/>
      <c r="H143" s="66" t="s">
        <v>9</v>
      </c>
      <c r="I143" s="67" t="e">
        <f>2.8/(I140/250)^3</f>
        <v>#DIV/0!</v>
      </c>
      <c r="J143" s="67" t="e">
        <f aca="true" t="shared" si="50" ref="J143:P143">2.8/(J140/250)^3</f>
        <v>#DIV/0!</v>
      </c>
      <c r="K143" s="67" t="e">
        <f t="shared" si="50"/>
        <v>#DIV/0!</v>
      </c>
      <c r="L143" s="67" t="e">
        <f t="shared" si="50"/>
        <v>#DIV/0!</v>
      </c>
      <c r="M143" s="67" t="e">
        <f t="shared" si="50"/>
        <v>#DIV/0!</v>
      </c>
      <c r="N143" s="67" t="e">
        <f t="shared" si="50"/>
        <v>#DIV/0!</v>
      </c>
      <c r="O143" s="67" t="e">
        <f t="shared" si="50"/>
        <v>#DIV/0!</v>
      </c>
      <c r="P143" s="67" t="e">
        <f t="shared" si="50"/>
        <v>#DIV/0!</v>
      </c>
      <c r="Q143" s="74"/>
    </row>
    <row r="144" spans="1:17" s="49" customFormat="1" ht="18" customHeight="1" thickTop="1">
      <c r="A144" s="40"/>
      <c r="B144" s="41"/>
      <c r="C144" s="5"/>
      <c r="D144" s="2" t="e">
        <f>VLOOKUP(C144,$C$1:$E$12,3,FALSE)/(P144*24*60*60)</f>
        <v>#N/A</v>
      </c>
      <c r="E144" s="42"/>
      <c r="F144" s="43"/>
      <c r="H144" s="45" t="s">
        <v>5</v>
      </c>
      <c r="I144" s="46">
        <f>I145/86400</f>
        <v>0</v>
      </c>
      <c r="J144" s="46">
        <f>(I145+J145)/86400</f>
        <v>0</v>
      </c>
      <c r="K144" s="46">
        <f>(I145+J145+K145)/86400</f>
        <v>0</v>
      </c>
      <c r="L144" s="46">
        <f>(I145+J145+K145+L145)/86400</f>
        <v>0</v>
      </c>
      <c r="M144" s="46">
        <f>(I145+J145+K145+L145+M145)/86400</f>
        <v>0</v>
      </c>
      <c r="N144" s="46">
        <f>(I145+J145+K145+L145+M145+N145)/86400</f>
        <v>0</v>
      </c>
      <c r="O144" s="46">
        <f>(I145+J145+K145+L145+M145+N145+O145)/86400</f>
        <v>0</v>
      </c>
      <c r="P144" s="47">
        <f>(I145+J145+K145+L145+M145+N145+O145+P145)/86400</f>
        <v>0</v>
      </c>
      <c r="Q144" s="70"/>
    </row>
    <row r="145" spans="1:17" s="49" customFormat="1" ht="18" customHeight="1">
      <c r="A145" s="50"/>
      <c r="B145" s="51"/>
      <c r="C145" s="6"/>
      <c r="D145" s="3"/>
      <c r="E145" s="52"/>
      <c r="F145" s="53"/>
      <c r="H145" s="55" t="s">
        <v>13</v>
      </c>
      <c r="I145" s="56"/>
      <c r="J145" s="56"/>
      <c r="K145" s="56"/>
      <c r="L145" s="56"/>
      <c r="M145" s="56"/>
      <c r="N145" s="56"/>
      <c r="O145" s="56"/>
      <c r="P145" s="56"/>
      <c r="Q145" s="73"/>
    </row>
    <row r="146" spans="1:17" s="49" customFormat="1" ht="18" customHeight="1">
      <c r="A146" s="50"/>
      <c r="B146" s="51"/>
      <c r="C146" s="6"/>
      <c r="D146" s="3"/>
      <c r="E146" s="52"/>
      <c r="F146" s="53"/>
      <c r="H146" s="58" t="s">
        <v>11</v>
      </c>
      <c r="I146" s="59">
        <f aca="true" t="shared" si="51" ref="I146:P146">I145*2/86400</f>
        <v>0</v>
      </c>
      <c r="J146" s="59">
        <f t="shared" si="51"/>
        <v>0</v>
      </c>
      <c r="K146" s="59">
        <f t="shared" si="51"/>
        <v>0</v>
      </c>
      <c r="L146" s="59">
        <f t="shared" si="51"/>
        <v>0</v>
      </c>
      <c r="M146" s="59">
        <f t="shared" si="51"/>
        <v>0</v>
      </c>
      <c r="N146" s="59">
        <f t="shared" si="51"/>
        <v>0</v>
      </c>
      <c r="O146" s="59">
        <f t="shared" si="51"/>
        <v>0</v>
      </c>
      <c r="P146" s="59">
        <f t="shared" si="51"/>
        <v>0</v>
      </c>
      <c r="Q146" s="73"/>
    </row>
    <row r="147" spans="1:17" s="49" customFormat="1" ht="18" customHeight="1">
      <c r="A147" s="50"/>
      <c r="B147" s="51"/>
      <c r="C147" s="6"/>
      <c r="D147" s="3"/>
      <c r="E147" s="52"/>
      <c r="F147" s="53"/>
      <c r="H147" s="58" t="s">
        <v>8</v>
      </c>
      <c r="I147" s="60"/>
      <c r="J147" s="60"/>
      <c r="K147" s="60"/>
      <c r="L147" s="60"/>
      <c r="M147" s="60"/>
      <c r="N147" s="60"/>
      <c r="O147" s="60"/>
      <c r="P147" s="60"/>
      <c r="Q147" s="73"/>
    </row>
    <row r="148" spans="1:17" s="49" customFormat="1" ht="18" customHeight="1" thickBot="1">
      <c r="A148" s="61"/>
      <c r="B148" s="62"/>
      <c r="C148" s="7"/>
      <c r="D148" s="4"/>
      <c r="E148" s="63"/>
      <c r="F148" s="64"/>
      <c r="H148" s="66" t="s">
        <v>9</v>
      </c>
      <c r="I148" s="67" t="e">
        <f>2.8/(I145/250)^3</f>
        <v>#DIV/0!</v>
      </c>
      <c r="J148" s="67" t="e">
        <f aca="true" t="shared" si="52" ref="J148:P148">2.8/(J145/250)^3</f>
        <v>#DIV/0!</v>
      </c>
      <c r="K148" s="67" t="e">
        <f t="shared" si="52"/>
        <v>#DIV/0!</v>
      </c>
      <c r="L148" s="67" t="e">
        <f t="shared" si="52"/>
        <v>#DIV/0!</v>
      </c>
      <c r="M148" s="67" t="e">
        <f t="shared" si="52"/>
        <v>#DIV/0!</v>
      </c>
      <c r="N148" s="67" t="e">
        <f t="shared" si="52"/>
        <v>#DIV/0!</v>
      </c>
      <c r="O148" s="67" t="e">
        <f t="shared" si="52"/>
        <v>#DIV/0!</v>
      </c>
      <c r="P148" s="67" t="e">
        <f t="shared" si="52"/>
        <v>#DIV/0!</v>
      </c>
      <c r="Q148" s="74"/>
    </row>
    <row r="149" spans="1:17" s="49" customFormat="1" ht="18" customHeight="1" thickTop="1">
      <c r="A149" s="40"/>
      <c r="B149" s="41"/>
      <c r="C149" s="5"/>
      <c r="D149" s="2" t="e">
        <f>VLOOKUP(C149,$C$1:$E$12,3,FALSE)/(P149*24*60*60)</f>
        <v>#N/A</v>
      </c>
      <c r="E149" s="42"/>
      <c r="F149" s="43"/>
      <c r="H149" s="45" t="s">
        <v>5</v>
      </c>
      <c r="I149" s="46">
        <f>I150/86400</f>
        <v>0</v>
      </c>
      <c r="J149" s="46">
        <f>(I150+J150)/86400</f>
        <v>0</v>
      </c>
      <c r="K149" s="46">
        <f>(I150+J150+K150)/86400</f>
        <v>0</v>
      </c>
      <c r="L149" s="46">
        <f>(I150+J150+K150+L150)/86400</f>
        <v>0</v>
      </c>
      <c r="M149" s="46">
        <f>(I150+J150+K150+L150+M150)/86400</f>
        <v>0</v>
      </c>
      <c r="N149" s="46">
        <f>(I150+J150+K150+L150+M150+N150)/86400</f>
        <v>0</v>
      </c>
      <c r="O149" s="46">
        <f>(I150+J150+K150+L150+M150+N150+O150)/86400</f>
        <v>0</v>
      </c>
      <c r="P149" s="47">
        <f>(I150+J150+K150+L150+M150+N150+O150+P150)/86400</f>
        <v>0</v>
      </c>
      <c r="Q149" s="70"/>
    </row>
    <row r="150" spans="1:17" s="49" customFormat="1" ht="18" customHeight="1">
      <c r="A150" s="50"/>
      <c r="B150" s="51"/>
      <c r="C150" s="6"/>
      <c r="D150" s="3"/>
      <c r="E150" s="52"/>
      <c r="F150" s="53"/>
      <c r="H150" s="55" t="s">
        <v>13</v>
      </c>
      <c r="I150" s="56"/>
      <c r="J150" s="56"/>
      <c r="K150" s="56"/>
      <c r="L150" s="56"/>
      <c r="M150" s="56"/>
      <c r="N150" s="56"/>
      <c r="O150" s="56"/>
      <c r="P150" s="56"/>
      <c r="Q150" s="73"/>
    </row>
    <row r="151" spans="1:17" s="49" customFormat="1" ht="18" customHeight="1">
      <c r="A151" s="50"/>
      <c r="B151" s="51"/>
      <c r="C151" s="6"/>
      <c r="D151" s="3"/>
      <c r="E151" s="52"/>
      <c r="F151" s="53"/>
      <c r="H151" s="58" t="s">
        <v>11</v>
      </c>
      <c r="I151" s="59">
        <f aca="true" t="shared" si="53" ref="I151:P151">I150*2/86400</f>
        <v>0</v>
      </c>
      <c r="J151" s="59">
        <f t="shared" si="53"/>
        <v>0</v>
      </c>
      <c r="K151" s="59">
        <f t="shared" si="53"/>
        <v>0</v>
      </c>
      <c r="L151" s="59">
        <f t="shared" si="53"/>
        <v>0</v>
      </c>
      <c r="M151" s="59">
        <f t="shared" si="53"/>
        <v>0</v>
      </c>
      <c r="N151" s="59">
        <f t="shared" si="53"/>
        <v>0</v>
      </c>
      <c r="O151" s="59">
        <f t="shared" si="53"/>
        <v>0</v>
      </c>
      <c r="P151" s="59">
        <f t="shared" si="53"/>
        <v>0</v>
      </c>
      <c r="Q151" s="73"/>
    </row>
    <row r="152" spans="1:17" s="49" customFormat="1" ht="18" customHeight="1">
      <c r="A152" s="50"/>
      <c r="B152" s="51"/>
      <c r="C152" s="6"/>
      <c r="D152" s="3"/>
      <c r="E152" s="52"/>
      <c r="F152" s="53"/>
      <c r="H152" s="58" t="s">
        <v>8</v>
      </c>
      <c r="I152" s="60"/>
      <c r="J152" s="60"/>
      <c r="K152" s="60"/>
      <c r="L152" s="60"/>
      <c r="M152" s="60"/>
      <c r="N152" s="60"/>
      <c r="O152" s="60"/>
      <c r="P152" s="60"/>
      <c r="Q152" s="73"/>
    </row>
    <row r="153" spans="1:17" s="49" customFormat="1" ht="18" customHeight="1" thickBot="1">
      <c r="A153" s="61"/>
      <c r="B153" s="62"/>
      <c r="C153" s="7"/>
      <c r="D153" s="4"/>
      <c r="E153" s="63"/>
      <c r="F153" s="64"/>
      <c r="H153" s="66" t="s">
        <v>9</v>
      </c>
      <c r="I153" s="67" t="e">
        <f>2.8/(I150/250)^3</f>
        <v>#DIV/0!</v>
      </c>
      <c r="J153" s="67" t="e">
        <f aca="true" t="shared" si="54" ref="J153:P153">2.8/(J150/250)^3</f>
        <v>#DIV/0!</v>
      </c>
      <c r="K153" s="67" t="e">
        <f t="shared" si="54"/>
        <v>#DIV/0!</v>
      </c>
      <c r="L153" s="67" t="e">
        <f t="shared" si="54"/>
        <v>#DIV/0!</v>
      </c>
      <c r="M153" s="67" t="e">
        <f t="shared" si="54"/>
        <v>#DIV/0!</v>
      </c>
      <c r="N153" s="67" t="e">
        <f t="shared" si="54"/>
        <v>#DIV/0!</v>
      </c>
      <c r="O153" s="67" t="e">
        <f t="shared" si="54"/>
        <v>#DIV/0!</v>
      </c>
      <c r="P153" s="67" t="e">
        <f t="shared" si="54"/>
        <v>#DIV/0!</v>
      </c>
      <c r="Q153" s="74"/>
    </row>
    <row r="154" spans="1:17" s="49" customFormat="1" ht="18" customHeight="1" thickTop="1">
      <c r="A154" s="40"/>
      <c r="B154" s="41"/>
      <c r="C154" s="5"/>
      <c r="D154" s="2" t="e">
        <f>VLOOKUP(C154,$C$1:$E$12,3,FALSE)/(P154*24*60*60)</f>
        <v>#N/A</v>
      </c>
      <c r="E154" s="42"/>
      <c r="F154" s="43"/>
      <c r="H154" s="45" t="s">
        <v>5</v>
      </c>
      <c r="I154" s="46">
        <f>I155/86400</f>
        <v>0</v>
      </c>
      <c r="J154" s="46">
        <f>(I155+J155)/86400</f>
        <v>0</v>
      </c>
      <c r="K154" s="46">
        <f>(I155+J155+K155)/86400</f>
        <v>0</v>
      </c>
      <c r="L154" s="46">
        <f>(I155+J155+K155+L155)/86400</f>
        <v>0</v>
      </c>
      <c r="M154" s="46">
        <f>(I155+J155+K155+L155+M155)/86400</f>
        <v>0</v>
      </c>
      <c r="N154" s="46">
        <f>(I155+J155+K155+L155+M155+N155)/86400</f>
        <v>0</v>
      </c>
      <c r="O154" s="46">
        <f>(I155+J155+K155+L155+M155+N155+O155)/86400</f>
        <v>0</v>
      </c>
      <c r="P154" s="47">
        <f>(I155+J155+K155+L155+M155+N155+O155+P155)/86400</f>
        <v>0</v>
      </c>
      <c r="Q154" s="70"/>
    </row>
    <row r="155" spans="1:17" s="49" customFormat="1" ht="18" customHeight="1">
      <c r="A155" s="50"/>
      <c r="B155" s="51"/>
      <c r="C155" s="6"/>
      <c r="D155" s="3"/>
      <c r="E155" s="52"/>
      <c r="F155" s="53"/>
      <c r="H155" s="55" t="s">
        <v>13</v>
      </c>
      <c r="I155" s="56"/>
      <c r="J155" s="56"/>
      <c r="K155" s="56"/>
      <c r="L155" s="56"/>
      <c r="M155" s="56"/>
      <c r="N155" s="56"/>
      <c r="O155" s="56"/>
      <c r="P155" s="56"/>
      <c r="Q155" s="73"/>
    </row>
    <row r="156" spans="1:17" s="49" customFormat="1" ht="18" customHeight="1">
      <c r="A156" s="50"/>
      <c r="B156" s="51"/>
      <c r="C156" s="6"/>
      <c r="D156" s="3"/>
      <c r="E156" s="52"/>
      <c r="F156" s="53"/>
      <c r="H156" s="58" t="s">
        <v>11</v>
      </c>
      <c r="I156" s="59">
        <f aca="true" t="shared" si="55" ref="I156:P156">I155*2/86400</f>
        <v>0</v>
      </c>
      <c r="J156" s="59">
        <f t="shared" si="55"/>
        <v>0</v>
      </c>
      <c r="K156" s="59">
        <f t="shared" si="55"/>
        <v>0</v>
      </c>
      <c r="L156" s="59">
        <f t="shared" si="55"/>
        <v>0</v>
      </c>
      <c r="M156" s="59">
        <f t="shared" si="55"/>
        <v>0</v>
      </c>
      <c r="N156" s="59">
        <f t="shared" si="55"/>
        <v>0</v>
      </c>
      <c r="O156" s="59">
        <f t="shared" si="55"/>
        <v>0</v>
      </c>
      <c r="P156" s="59">
        <f t="shared" si="55"/>
        <v>0</v>
      </c>
      <c r="Q156" s="73"/>
    </row>
    <row r="157" spans="1:17" s="49" customFormat="1" ht="18" customHeight="1">
      <c r="A157" s="50"/>
      <c r="B157" s="51"/>
      <c r="C157" s="6"/>
      <c r="D157" s="3"/>
      <c r="E157" s="52"/>
      <c r="F157" s="53"/>
      <c r="H157" s="58" t="s">
        <v>8</v>
      </c>
      <c r="I157" s="60"/>
      <c r="J157" s="60"/>
      <c r="K157" s="60"/>
      <c r="L157" s="60"/>
      <c r="M157" s="60"/>
      <c r="N157" s="60"/>
      <c r="O157" s="60"/>
      <c r="P157" s="60"/>
      <c r="Q157" s="73"/>
    </row>
    <row r="158" spans="1:17" s="49" customFormat="1" ht="18" customHeight="1" thickBot="1">
      <c r="A158" s="61"/>
      <c r="B158" s="62"/>
      <c r="C158" s="7"/>
      <c r="D158" s="4"/>
      <c r="E158" s="63"/>
      <c r="F158" s="64"/>
      <c r="H158" s="66" t="s">
        <v>9</v>
      </c>
      <c r="I158" s="67" t="e">
        <f>2.8/(I155/250)^3</f>
        <v>#DIV/0!</v>
      </c>
      <c r="J158" s="67" t="e">
        <f aca="true" t="shared" si="56" ref="J158:P158">2.8/(J155/250)^3</f>
        <v>#DIV/0!</v>
      </c>
      <c r="K158" s="67" t="e">
        <f t="shared" si="56"/>
        <v>#DIV/0!</v>
      </c>
      <c r="L158" s="67" t="e">
        <f t="shared" si="56"/>
        <v>#DIV/0!</v>
      </c>
      <c r="M158" s="67" t="e">
        <f t="shared" si="56"/>
        <v>#DIV/0!</v>
      </c>
      <c r="N158" s="67" t="e">
        <f t="shared" si="56"/>
        <v>#DIV/0!</v>
      </c>
      <c r="O158" s="67" t="e">
        <f t="shared" si="56"/>
        <v>#DIV/0!</v>
      </c>
      <c r="P158" s="67" t="e">
        <f t="shared" si="56"/>
        <v>#DIV/0!</v>
      </c>
      <c r="Q158" s="74"/>
    </row>
    <row r="159" spans="1:17" s="49" customFormat="1" ht="18" customHeight="1" thickTop="1">
      <c r="A159" s="40"/>
      <c r="B159" s="41"/>
      <c r="C159" s="5"/>
      <c r="D159" s="2" t="e">
        <f>VLOOKUP(C159,$C$1:$E$12,3,FALSE)/(P159*24*60*60)</f>
        <v>#N/A</v>
      </c>
      <c r="E159" s="42"/>
      <c r="F159" s="43"/>
      <c r="H159" s="45" t="s">
        <v>5</v>
      </c>
      <c r="I159" s="46">
        <f>I160/86400</f>
        <v>0</v>
      </c>
      <c r="J159" s="46">
        <f>(I160+J160)/86400</f>
        <v>0</v>
      </c>
      <c r="K159" s="46">
        <f>(I160+J160+K160)/86400</f>
        <v>0</v>
      </c>
      <c r="L159" s="46">
        <f>(I160+J160+K160+L160)/86400</f>
        <v>0</v>
      </c>
      <c r="M159" s="46">
        <f>(I160+J160+K160+L160+M160)/86400</f>
        <v>0</v>
      </c>
      <c r="N159" s="46">
        <f>(I160+J160+K160+L160+M160+N160)/86400</f>
        <v>0</v>
      </c>
      <c r="O159" s="46">
        <f>(I160+J160+K160+L160+M160+N160+O160)/86400</f>
        <v>0</v>
      </c>
      <c r="P159" s="47">
        <f>(I160+J160+K160+L160+M160+N160+O160+P160)/86400</f>
        <v>0</v>
      </c>
      <c r="Q159" s="70"/>
    </row>
    <row r="160" spans="1:17" s="49" customFormat="1" ht="18" customHeight="1">
      <c r="A160" s="50"/>
      <c r="B160" s="51"/>
      <c r="C160" s="6"/>
      <c r="D160" s="3"/>
      <c r="E160" s="52"/>
      <c r="F160" s="53"/>
      <c r="H160" s="55" t="s">
        <v>13</v>
      </c>
      <c r="I160" s="56"/>
      <c r="J160" s="56"/>
      <c r="K160" s="56"/>
      <c r="L160" s="56"/>
      <c r="M160" s="56"/>
      <c r="N160" s="56"/>
      <c r="O160" s="56"/>
      <c r="P160" s="56"/>
      <c r="Q160" s="73"/>
    </row>
    <row r="161" spans="1:17" s="49" customFormat="1" ht="18" customHeight="1">
      <c r="A161" s="50"/>
      <c r="B161" s="51"/>
      <c r="C161" s="6"/>
      <c r="D161" s="3"/>
      <c r="E161" s="52"/>
      <c r="F161" s="53"/>
      <c r="H161" s="58" t="s">
        <v>11</v>
      </c>
      <c r="I161" s="59">
        <f aca="true" t="shared" si="57" ref="I161:P161">I160*2/86400</f>
        <v>0</v>
      </c>
      <c r="J161" s="59">
        <f t="shared" si="57"/>
        <v>0</v>
      </c>
      <c r="K161" s="59">
        <f t="shared" si="57"/>
        <v>0</v>
      </c>
      <c r="L161" s="59">
        <f t="shared" si="57"/>
        <v>0</v>
      </c>
      <c r="M161" s="59">
        <f t="shared" si="57"/>
        <v>0</v>
      </c>
      <c r="N161" s="59">
        <f t="shared" si="57"/>
        <v>0</v>
      </c>
      <c r="O161" s="59">
        <f t="shared" si="57"/>
        <v>0</v>
      </c>
      <c r="P161" s="59">
        <f t="shared" si="57"/>
        <v>0</v>
      </c>
      <c r="Q161" s="73"/>
    </row>
    <row r="162" spans="1:17" s="49" customFormat="1" ht="18" customHeight="1">
      <c r="A162" s="50"/>
      <c r="B162" s="51"/>
      <c r="C162" s="6"/>
      <c r="D162" s="3"/>
      <c r="E162" s="52"/>
      <c r="F162" s="53"/>
      <c r="H162" s="58" t="s">
        <v>8</v>
      </c>
      <c r="I162" s="60"/>
      <c r="J162" s="60"/>
      <c r="K162" s="60"/>
      <c r="L162" s="60"/>
      <c r="M162" s="60"/>
      <c r="N162" s="60"/>
      <c r="O162" s="60"/>
      <c r="P162" s="60"/>
      <c r="Q162" s="73"/>
    </row>
    <row r="163" spans="1:17" s="49" customFormat="1" ht="18" customHeight="1" thickBot="1">
      <c r="A163" s="61"/>
      <c r="B163" s="62"/>
      <c r="C163" s="7"/>
      <c r="D163" s="4"/>
      <c r="E163" s="63"/>
      <c r="F163" s="64"/>
      <c r="H163" s="66" t="s">
        <v>9</v>
      </c>
      <c r="I163" s="67" t="e">
        <f>2.8/(I160/250)^3</f>
        <v>#DIV/0!</v>
      </c>
      <c r="J163" s="67" t="e">
        <f aca="true" t="shared" si="58" ref="J163:P163">2.8/(J160/250)^3</f>
        <v>#DIV/0!</v>
      </c>
      <c r="K163" s="67" t="e">
        <f t="shared" si="58"/>
        <v>#DIV/0!</v>
      </c>
      <c r="L163" s="67" t="e">
        <f t="shared" si="58"/>
        <v>#DIV/0!</v>
      </c>
      <c r="M163" s="67" t="e">
        <f t="shared" si="58"/>
        <v>#DIV/0!</v>
      </c>
      <c r="N163" s="67" t="e">
        <f t="shared" si="58"/>
        <v>#DIV/0!</v>
      </c>
      <c r="O163" s="67" t="e">
        <f t="shared" si="58"/>
        <v>#DIV/0!</v>
      </c>
      <c r="P163" s="67" t="e">
        <f t="shared" si="58"/>
        <v>#DIV/0!</v>
      </c>
      <c r="Q163" s="74"/>
    </row>
    <row r="164" spans="1:17" s="49" customFormat="1" ht="18" customHeight="1" thickTop="1">
      <c r="A164" s="40"/>
      <c r="B164" s="41"/>
      <c r="C164" s="5"/>
      <c r="D164" s="2" t="e">
        <f>VLOOKUP(C164,$C$1:$E$12,3,FALSE)/(P164*24*60*60)</f>
        <v>#N/A</v>
      </c>
      <c r="E164" s="42"/>
      <c r="F164" s="43"/>
      <c r="H164" s="45" t="s">
        <v>5</v>
      </c>
      <c r="I164" s="46">
        <f>I165/86400</f>
        <v>0</v>
      </c>
      <c r="J164" s="46">
        <f>(I165+J165)/86400</f>
        <v>0</v>
      </c>
      <c r="K164" s="46">
        <f>(I165+J165+K165)/86400</f>
        <v>0</v>
      </c>
      <c r="L164" s="46">
        <f>(I165+J165+K165+L165)/86400</f>
        <v>0</v>
      </c>
      <c r="M164" s="46">
        <f>(I165+J165+K165+L165+M165)/86400</f>
        <v>0</v>
      </c>
      <c r="N164" s="46">
        <f>(I165+J165+K165+L165+M165+N165)/86400</f>
        <v>0</v>
      </c>
      <c r="O164" s="46">
        <f>(I165+J165+K165+L165+M165+N165+O165)/86400</f>
        <v>0</v>
      </c>
      <c r="P164" s="47">
        <f>(I165+J165+K165+L165+M165+N165+O165+P165)/86400</f>
        <v>0</v>
      </c>
      <c r="Q164" s="70"/>
    </row>
    <row r="165" spans="1:17" s="49" customFormat="1" ht="18" customHeight="1">
      <c r="A165" s="50"/>
      <c r="B165" s="51"/>
      <c r="C165" s="6"/>
      <c r="D165" s="3"/>
      <c r="E165" s="52"/>
      <c r="F165" s="53"/>
      <c r="H165" s="55" t="s">
        <v>13</v>
      </c>
      <c r="I165" s="56"/>
      <c r="J165" s="56"/>
      <c r="K165" s="56"/>
      <c r="L165" s="56"/>
      <c r="M165" s="56"/>
      <c r="N165" s="56"/>
      <c r="O165" s="56"/>
      <c r="P165" s="56"/>
      <c r="Q165" s="73"/>
    </row>
    <row r="166" spans="1:17" s="49" customFormat="1" ht="18" customHeight="1">
      <c r="A166" s="50"/>
      <c r="B166" s="51"/>
      <c r="C166" s="6"/>
      <c r="D166" s="3"/>
      <c r="E166" s="52"/>
      <c r="F166" s="53"/>
      <c r="H166" s="58" t="s">
        <v>11</v>
      </c>
      <c r="I166" s="59">
        <f aca="true" t="shared" si="59" ref="I166:P166">I165*2/86400</f>
        <v>0</v>
      </c>
      <c r="J166" s="59">
        <f t="shared" si="59"/>
        <v>0</v>
      </c>
      <c r="K166" s="59">
        <f t="shared" si="59"/>
        <v>0</v>
      </c>
      <c r="L166" s="59">
        <f t="shared" si="59"/>
        <v>0</v>
      </c>
      <c r="M166" s="59">
        <f t="shared" si="59"/>
        <v>0</v>
      </c>
      <c r="N166" s="59">
        <f t="shared" si="59"/>
        <v>0</v>
      </c>
      <c r="O166" s="59">
        <f t="shared" si="59"/>
        <v>0</v>
      </c>
      <c r="P166" s="59">
        <f t="shared" si="59"/>
        <v>0</v>
      </c>
      <c r="Q166" s="73"/>
    </row>
    <row r="167" spans="1:17" s="49" customFormat="1" ht="18" customHeight="1">
      <c r="A167" s="50"/>
      <c r="B167" s="51"/>
      <c r="C167" s="6"/>
      <c r="D167" s="3"/>
      <c r="E167" s="52"/>
      <c r="F167" s="53"/>
      <c r="H167" s="58" t="s">
        <v>8</v>
      </c>
      <c r="I167" s="60"/>
      <c r="J167" s="60"/>
      <c r="K167" s="60"/>
      <c r="L167" s="60"/>
      <c r="M167" s="60"/>
      <c r="N167" s="60"/>
      <c r="O167" s="60"/>
      <c r="P167" s="60"/>
      <c r="Q167" s="73"/>
    </row>
    <row r="168" spans="1:17" s="49" customFormat="1" ht="18" customHeight="1" thickBot="1">
      <c r="A168" s="61"/>
      <c r="B168" s="62"/>
      <c r="C168" s="7"/>
      <c r="D168" s="4"/>
      <c r="E168" s="63"/>
      <c r="F168" s="64"/>
      <c r="H168" s="66" t="s">
        <v>9</v>
      </c>
      <c r="I168" s="67" t="e">
        <f>2.8/(I165/250)^3</f>
        <v>#DIV/0!</v>
      </c>
      <c r="J168" s="67" t="e">
        <f aca="true" t="shared" si="60" ref="J168:P168">2.8/(J165/250)^3</f>
        <v>#DIV/0!</v>
      </c>
      <c r="K168" s="67" t="e">
        <f t="shared" si="60"/>
        <v>#DIV/0!</v>
      </c>
      <c r="L168" s="67" t="e">
        <f t="shared" si="60"/>
        <v>#DIV/0!</v>
      </c>
      <c r="M168" s="67" t="e">
        <f t="shared" si="60"/>
        <v>#DIV/0!</v>
      </c>
      <c r="N168" s="67" t="e">
        <f t="shared" si="60"/>
        <v>#DIV/0!</v>
      </c>
      <c r="O168" s="67" t="e">
        <f t="shared" si="60"/>
        <v>#DIV/0!</v>
      </c>
      <c r="P168" s="67" t="e">
        <f t="shared" si="60"/>
        <v>#DIV/0!</v>
      </c>
      <c r="Q168" s="74"/>
    </row>
    <row r="169" spans="1:17" s="49" customFormat="1" ht="18" customHeight="1" thickTop="1">
      <c r="A169" s="40"/>
      <c r="B169" s="41"/>
      <c r="C169" s="5"/>
      <c r="D169" s="2" t="e">
        <f>VLOOKUP(C169,$C$1:$E$12,3,FALSE)/(P169*24*60*60)</f>
        <v>#N/A</v>
      </c>
      <c r="E169" s="42"/>
      <c r="F169" s="43"/>
      <c r="H169" s="45" t="s">
        <v>5</v>
      </c>
      <c r="I169" s="46">
        <f>I170/86400</f>
        <v>0</v>
      </c>
      <c r="J169" s="46">
        <f>(I170+J170)/86400</f>
        <v>0</v>
      </c>
      <c r="K169" s="46">
        <f>(I170+J170+K170)/86400</f>
        <v>0</v>
      </c>
      <c r="L169" s="46">
        <f>(I170+J170+K170+L170)/86400</f>
        <v>0</v>
      </c>
      <c r="M169" s="46">
        <f>(I170+J170+K170+L170+M170)/86400</f>
        <v>0</v>
      </c>
      <c r="N169" s="46">
        <f>(I170+J170+K170+L170+M170+N170)/86400</f>
        <v>0</v>
      </c>
      <c r="O169" s="46">
        <f>(I170+J170+K170+L170+M170+N170+O170)/86400</f>
        <v>0</v>
      </c>
      <c r="P169" s="47" t="s">
        <v>15</v>
      </c>
      <c r="Q169" s="70"/>
    </row>
    <row r="170" spans="1:17" s="49" customFormat="1" ht="18" customHeight="1">
      <c r="A170" s="50"/>
      <c r="B170" s="51"/>
      <c r="C170" s="6"/>
      <c r="D170" s="3"/>
      <c r="E170" s="52"/>
      <c r="F170" s="53"/>
      <c r="H170" s="55" t="s">
        <v>13</v>
      </c>
      <c r="I170" s="56"/>
      <c r="J170" s="56"/>
      <c r="K170" s="56"/>
      <c r="L170" s="56"/>
      <c r="M170" s="56"/>
      <c r="N170" s="56"/>
      <c r="O170" s="56"/>
      <c r="P170" s="56"/>
      <c r="Q170" s="73"/>
    </row>
    <row r="171" spans="1:17" s="49" customFormat="1" ht="18" customHeight="1">
      <c r="A171" s="50"/>
      <c r="B171" s="51"/>
      <c r="C171" s="6"/>
      <c r="D171" s="3"/>
      <c r="E171" s="52"/>
      <c r="F171" s="53"/>
      <c r="H171" s="58" t="s">
        <v>11</v>
      </c>
      <c r="I171" s="59">
        <f aca="true" t="shared" si="61" ref="I171:P171">I170*2/86400</f>
        <v>0</v>
      </c>
      <c r="J171" s="59">
        <f t="shared" si="61"/>
        <v>0</v>
      </c>
      <c r="K171" s="59">
        <f t="shared" si="61"/>
        <v>0</v>
      </c>
      <c r="L171" s="59">
        <f t="shared" si="61"/>
        <v>0</v>
      </c>
      <c r="M171" s="59">
        <f t="shared" si="61"/>
        <v>0</v>
      </c>
      <c r="N171" s="59">
        <f t="shared" si="61"/>
        <v>0</v>
      </c>
      <c r="O171" s="59">
        <f t="shared" si="61"/>
        <v>0</v>
      </c>
      <c r="P171" s="59">
        <f t="shared" si="61"/>
        <v>0</v>
      </c>
      <c r="Q171" s="73"/>
    </row>
    <row r="172" spans="1:17" s="49" customFormat="1" ht="18" customHeight="1">
      <c r="A172" s="50"/>
      <c r="B172" s="51"/>
      <c r="C172" s="6"/>
      <c r="D172" s="3"/>
      <c r="E172" s="52"/>
      <c r="F172" s="53"/>
      <c r="H172" s="58" t="s">
        <v>8</v>
      </c>
      <c r="I172" s="60"/>
      <c r="J172" s="60"/>
      <c r="K172" s="60"/>
      <c r="L172" s="60"/>
      <c r="M172" s="60"/>
      <c r="N172" s="60"/>
      <c r="O172" s="60"/>
      <c r="P172" s="60"/>
      <c r="Q172" s="73"/>
    </row>
    <row r="173" spans="1:17" s="49" customFormat="1" ht="18" customHeight="1" thickBot="1">
      <c r="A173" s="61"/>
      <c r="B173" s="62"/>
      <c r="C173" s="7"/>
      <c r="D173" s="4"/>
      <c r="E173" s="63"/>
      <c r="F173" s="64"/>
      <c r="H173" s="66" t="s">
        <v>9</v>
      </c>
      <c r="I173" s="67" t="e">
        <f>2.8/(I170/250)^3</f>
        <v>#DIV/0!</v>
      </c>
      <c r="J173" s="67" t="e">
        <f aca="true" t="shared" si="62" ref="J173:P173">2.8/(J170/250)^3</f>
        <v>#DIV/0!</v>
      </c>
      <c r="K173" s="67" t="e">
        <f t="shared" si="62"/>
        <v>#DIV/0!</v>
      </c>
      <c r="L173" s="67" t="e">
        <f t="shared" si="62"/>
        <v>#DIV/0!</v>
      </c>
      <c r="M173" s="67" t="e">
        <f t="shared" si="62"/>
        <v>#DIV/0!</v>
      </c>
      <c r="N173" s="67" t="e">
        <f t="shared" si="62"/>
        <v>#DIV/0!</v>
      </c>
      <c r="O173" s="67" t="e">
        <f t="shared" si="62"/>
        <v>#DIV/0!</v>
      </c>
      <c r="P173" s="67" t="e">
        <f t="shared" si="62"/>
        <v>#DIV/0!</v>
      </c>
      <c r="Q173" s="74"/>
    </row>
    <row r="174" spans="1:17" s="49" customFormat="1" ht="18" customHeight="1" thickTop="1">
      <c r="A174" s="40"/>
      <c r="B174" s="41"/>
      <c r="C174" s="5"/>
      <c r="D174" s="2" t="e">
        <f>VLOOKUP(C174,$C$1:$E$12,3,FALSE)/(P174*24*60*60)</f>
        <v>#N/A</v>
      </c>
      <c r="E174" s="42"/>
      <c r="F174" s="43"/>
      <c r="H174" s="45" t="s">
        <v>5</v>
      </c>
      <c r="I174" s="46">
        <f>I175/86400</f>
        <v>0</v>
      </c>
      <c r="J174" s="46">
        <f>(I175+J175)/86400</f>
        <v>0</v>
      </c>
      <c r="K174" s="46">
        <f>(I175+J175+K175)/86400</f>
        <v>0</v>
      </c>
      <c r="L174" s="46">
        <f>(I175+J175+K175+L175)/86400</f>
        <v>0</v>
      </c>
      <c r="M174" s="46">
        <f>(I175+J175+K175+L175+M175)/86400</f>
        <v>0</v>
      </c>
      <c r="N174" s="46">
        <f>(I175+J175+K175+L175+M175+N175)/86400</f>
        <v>0</v>
      </c>
      <c r="O174" s="46">
        <f>(I175+J175+K175+L175+M175+N175+O175)/86400</f>
        <v>0</v>
      </c>
      <c r="P174" s="47">
        <f>(I175+J175+K175+L175+M175+N175+O175+P175)/86400</f>
        <v>0</v>
      </c>
      <c r="Q174" s="70"/>
    </row>
    <row r="175" spans="1:17" s="49" customFormat="1" ht="18" customHeight="1">
      <c r="A175" s="50"/>
      <c r="B175" s="51"/>
      <c r="C175" s="6"/>
      <c r="D175" s="3"/>
      <c r="E175" s="52"/>
      <c r="F175" s="53"/>
      <c r="H175" s="55" t="s">
        <v>13</v>
      </c>
      <c r="I175" s="56"/>
      <c r="J175" s="56"/>
      <c r="K175" s="56"/>
      <c r="L175" s="56"/>
      <c r="M175" s="56"/>
      <c r="N175" s="56"/>
      <c r="O175" s="56"/>
      <c r="P175" s="56"/>
      <c r="Q175" s="73"/>
    </row>
    <row r="176" spans="1:17" s="49" customFormat="1" ht="18" customHeight="1">
      <c r="A176" s="50"/>
      <c r="B176" s="51"/>
      <c r="C176" s="6"/>
      <c r="D176" s="3"/>
      <c r="E176" s="52"/>
      <c r="F176" s="53"/>
      <c r="H176" s="58" t="s">
        <v>11</v>
      </c>
      <c r="I176" s="59">
        <f aca="true" t="shared" si="63" ref="I176:P176">I175*2/86400</f>
        <v>0</v>
      </c>
      <c r="J176" s="59">
        <f t="shared" si="63"/>
        <v>0</v>
      </c>
      <c r="K176" s="59">
        <f t="shared" si="63"/>
        <v>0</v>
      </c>
      <c r="L176" s="59">
        <f t="shared" si="63"/>
        <v>0</v>
      </c>
      <c r="M176" s="59">
        <f t="shared" si="63"/>
        <v>0</v>
      </c>
      <c r="N176" s="59">
        <f t="shared" si="63"/>
        <v>0</v>
      </c>
      <c r="O176" s="59">
        <f t="shared" si="63"/>
        <v>0</v>
      </c>
      <c r="P176" s="59">
        <f t="shared" si="63"/>
        <v>0</v>
      </c>
      <c r="Q176" s="73"/>
    </row>
    <row r="177" spans="1:17" s="49" customFormat="1" ht="18" customHeight="1">
      <c r="A177" s="50"/>
      <c r="B177" s="51"/>
      <c r="C177" s="6"/>
      <c r="D177" s="3"/>
      <c r="E177" s="52"/>
      <c r="F177" s="53"/>
      <c r="H177" s="58" t="s">
        <v>8</v>
      </c>
      <c r="I177" s="60"/>
      <c r="J177" s="60"/>
      <c r="K177" s="60"/>
      <c r="L177" s="60"/>
      <c r="M177" s="60"/>
      <c r="N177" s="60"/>
      <c r="O177" s="60"/>
      <c r="P177" s="60"/>
      <c r="Q177" s="73"/>
    </row>
    <row r="178" spans="1:17" s="49" customFormat="1" ht="18" customHeight="1" thickBot="1">
      <c r="A178" s="61"/>
      <c r="B178" s="62"/>
      <c r="C178" s="7"/>
      <c r="D178" s="4"/>
      <c r="E178" s="63"/>
      <c r="F178" s="64"/>
      <c r="H178" s="66" t="s">
        <v>9</v>
      </c>
      <c r="I178" s="67" t="e">
        <f>2.8/(I175/250)^3</f>
        <v>#DIV/0!</v>
      </c>
      <c r="J178" s="67" t="e">
        <f aca="true" t="shared" si="64" ref="J178:P178">2.8/(J175/250)^3</f>
        <v>#DIV/0!</v>
      </c>
      <c r="K178" s="67" t="e">
        <f t="shared" si="64"/>
        <v>#DIV/0!</v>
      </c>
      <c r="L178" s="67" t="e">
        <f t="shared" si="64"/>
        <v>#DIV/0!</v>
      </c>
      <c r="M178" s="67" t="e">
        <f t="shared" si="64"/>
        <v>#DIV/0!</v>
      </c>
      <c r="N178" s="67" t="e">
        <f t="shared" si="64"/>
        <v>#DIV/0!</v>
      </c>
      <c r="O178" s="67" t="e">
        <f t="shared" si="64"/>
        <v>#DIV/0!</v>
      </c>
      <c r="P178" s="67" t="e">
        <f t="shared" si="64"/>
        <v>#DIV/0!</v>
      </c>
      <c r="Q178" s="74"/>
    </row>
    <row r="179" spans="1:17" s="49" customFormat="1" ht="18" customHeight="1" thickTop="1">
      <c r="A179" s="40"/>
      <c r="B179" s="41"/>
      <c r="C179" s="5"/>
      <c r="D179" s="2" t="e">
        <f>VLOOKUP(C179,$C$1:$E$12,3,FALSE)/(P179*24*60*60)</f>
        <v>#N/A</v>
      </c>
      <c r="E179" s="42"/>
      <c r="F179" s="43"/>
      <c r="H179" s="45" t="s">
        <v>5</v>
      </c>
      <c r="I179" s="46">
        <f>I180/86400</f>
        <v>0</v>
      </c>
      <c r="J179" s="46">
        <f>(I180+J180)/86400</f>
        <v>0</v>
      </c>
      <c r="K179" s="46">
        <f>(I180+J180+K180)/86400</f>
        <v>0</v>
      </c>
      <c r="L179" s="46">
        <f>(I180+J180+K180+L180)/86400</f>
        <v>0</v>
      </c>
      <c r="M179" s="46">
        <f>(I180+J180+K180+L180+M180)/86400</f>
        <v>0</v>
      </c>
      <c r="N179" s="46">
        <f>(I180+J180+K180+L180+M180+N180)/86400</f>
        <v>0</v>
      </c>
      <c r="O179" s="46">
        <f>(I180+J180+K180+L180+M180+N180+O180)/86400</f>
        <v>0</v>
      </c>
      <c r="P179" s="47">
        <f>(I180+J180+K180+L180+M180+N180+O180+P180)/86400</f>
        <v>0</v>
      </c>
      <c r="Q179" s="70"/>
    </row>
    <row r="180" spans="1:17" s="49" customFormat="1" ht="18" customHeight="1">
      <c r="A180" s="50"/>
      <c r="B180" s="51"/>
      <c r="C180" s="6"/>
      <c r="D180" s="3"/>
      <c r="E180" s="52"/>
      <c r="F180" s="53"/>
      <c r="H180" s="55" t="s">
        <v>13</v>
      </c>
      <c r="I180" s="56"/>
      <c r="J180" s="56"/>
      <c r="K180" s="56"/>
      <c r="L180" s="56"/>
      <c r="M180" s="56"/>
      <c r="N180" s="56"/>
      <c r="O180" s="56"/>
      <c r="P180" s="56"/>
      <c r="Q180" s="73"/>
    </row>
    <row r="181" spans="1:17" s="49" customFormat="1" ht="18" customHeight="1">
      <c r="A181" s="50"/>
      <c r="B181" s="51"/>
      <c r="C181" s="6"/>
      <c r="D181" s="3"/>
      <c r="E181" s="52"/>
      <c r="F181" s="53"/>
      <c r="H181" s="58" t="s">
        <v>11</v>
      </c>
      <c r="I181" s="59">
        <f aca="true" t="shared" si="65" ref="I181:P181">I180*2/86400</f>
        <v>0</v>
      </c>
      <c r="J181" s="59">
        <f t="shared" si="65"/>
        <v>0</v>
      </c>
      <c r="K181" s="59">
        <f t="shared" si="65"/>
        <v>0</v>
      </c>
      <c r="L181" s="59">
        <f t="shared" si="65"/>
        <v>0</v>
      </c>
      <c r="M181" s="59">
        <f t="shared" si="65"/>
        <v>0</v>
      </c>
      <c r="N181" s="59">
        <f t="shared" si="65"/>
        <v>0</v>
      </c>
      <c r="O181" s="59">
        <f t="shared" si="65"/>
        <v>0</v>
      </c>
      <c r="P181" s="59">
        <f t="shared" si="65"/>
        <v>0</v>
      </c>
      <c r="Q181" s="73"/>
    </row>
    <row r="182" spans="1:17" s="49" customFormat="1" ht="18" customHeight="1">
      <c r="A182" s="50"/>
      <c r="B182" s="51"/>
      <c r="C182" s="6"/>
      <c r="D182" s="3"/>
      <c r="E182" s="52"/>
      <c r="F182" s="53"/>
      <c r="H182" s="58" t="s">
        <v>8</v>
      </c>
      <c r="I182" s="60"/>
      <c r="J182" s="60"/>
      <c r="K182" s="60"/>
      <c r="L182" s="60"/>
      <c r="M182" s="60"/>
      <c r="N182" s="60"/>
      <c r="O182" s="60"/>
      <c r="P182" s="60"/>
      <c r="Q182" s="73"/>
    </row>
    <row r="183" spans="1:17" s="49" customFormat="1" ht="18" customHeight="1" thickBot="1">
      <c r="A183" s="61"/>
      <c r="B183" s="62"/>
      <c r="C183" s="7"/>
      <c r="D183" s="4"/>
      <c r="E183" s="63"/>
      <c r="F183" s="64"/>
      <c r="H183" s="66" t="s">
        <v>9</v>
      </c>
      <c r="I183" s="67" t="e">
        <f>2.8/(I180/250)^3</f>
        <v>#DIV/0!</v>
      </c>
      <c r="J183" s="67" t="e">
        <f aca="true" t="shared" si="66" ref="J183:P183">2.8/(J180/250)^3</f>
        <v>#DIV/0!</v>
      </c>
      <c r="K183" s="67" t="e">
        <f t="shared" si="66"/>
        <v>#DIV/0!</v>
      </c>
      <c r="L183" s="67" t="e">
        <f t="shared" si="66"/>
        <v>#DIV/0!</v>
      </c>
      <c r="M183" s="67" t="e">
        <f t="shared" si="66"/>
        <v>#DIV/0!</v>
      </c>
      <c r="N183" s="67" t="e">
        <f t="shared" si="66"/>
        <v>#DIV/0!</v>
      </c>
      <c r="O183" s="67" t="e">
        <f t="shared" si="66"/>
        <v>#DIV/0!</v>
      </c>
      <c r="P183" s="67" t="e">
        <f t="shared" si="66"/>
        <v>#DIV/0!</v>
      </c>
      <c r="Q183" s="74"/>
    </row>
    <row r="184" spans="1:17" s="49" customFormat="1" ht="18" customHeight="1" thickTop="1">
      <c r="A184" s="40"/>
      <c r="B184" s="41"/>
      <c r="C184" s="5"/>
      <c r="D184" s="2" t="e">
        <f>VLOOKUP(C184,$C$1:$E$12,3,FALSE)/(P184*24*60*60)</f>
        <v>#N/A</v>
      </c>
      <c r="E184" s="42"/>
      <c r="F184" s="43"/>
      <c r="H184" s="45" t="s">
        <v>5</v>
      </c>
      <c r="I184" s="46">
        <f>I185/86400</f>
        <v>0</v>
      </c>
      <c r="J184" s="46">
        <f>(I185+J185)/86400</f>
        <v>0</v>
      </c>
      <c r="K184" s="46">
        <f>(I185+J185+K185)/86400</f>
        <v>0</v>
      </c>
      <c r="L184" s="46">
        <f>(I185+J185+K185+L185)/86400</f>
        <v>0</v>
      </c>
      <c r="M184" s="46">
        <f>(I185+J185+K185+L185+M185)/86400</f>
        <v>0</v>
      </c>
      <c r="N184" s="46">
        <f>(I185+J185+K185+L185+M185+N185)/86400</f>
        <v>0</v>
      </c>
      <c r="O184" s="46">
        <f>(I185+J185+K185+L185+M185+N185+O185)/86400</f>
        <v>0</v>
      </c>
      <c r="P184" s="47">
        <f>(I185+J185+K185+L185+M185+N185+O185+P185)/86400</f>
        <v>0</v>
      </c>
      <c r="Q184" s="70"/>
    </row>
    <row r="185" spans="1:17" s="49" customFormat="1" ht="18" customHeight="1">
      <c r="A185" s="50"/>
      <c r="B185" s="51"/>
      <c r="C185" s="6"/>
      <c r="D185" s="3"/>
      <c r="E185" s="52"/>
      <c r="F185" s="53"/>
      <c r="H185" s="55" t="s">
        <v>13</v>
      </c>
      <c r="I185" s="56"/>
      <c r="J185" s="56"/>
      <c r="K185" s="56"/>
      <c r="L185" s="56"/>
      <c r="M185" s="56"/>
      <c r="N185" s="56"/>
      <c r="O185" s="56"/>
      <c r="P185" s="56"/>
      <c r="Q185" s="73"/>
    </row>
    <row r="186" spans="1:17" s="49" customFormat="1" ht="18" customHeight="1">
      <c r="A186" s="50"/>
      <c r="B186" s="51"/>
      <c r="C186" s="6"/>
      <c r="D186" s="3"/>
      <c r="E186" s="52"/>
      <c r="F186" s="53"/>
      <c r="H186" s="58" t="s">
        <v>11</v>
      </c>
      <c r="I186" s="59">
        <f aca="true" t="shared" si="67" ref="I186:P186">I185*2/86400</f>
        <v>0</v>
      </c>
      <c r="J186" s="59">
        <f t="shared" si="67"/>
        <v>0</v>
      </c>
      <c r="K186" s="59">
        <f t="shared" si="67"/>
        <v>0</v>
      </c>
      <c r="L186" s="59">
        <f t="shared" si="67"/>
        <v>0</v>
      </c>
      <c r="M186" s="59">
        <f t="shared" si="67"/>
        <v>0</v>
      </c>
      <c r="N186" s="59">
        <f t="shared" si="67"/>
        <v>0</v>
      </c>
      <c r="O186" s="59">
        <f t="shared" si="67"/>
        <v>0</v>
      </c>
      <c r="P186" s="59">
        <f t="shared" si="67"/>
        <v>0</v>
      </c>
      <c r="Q186" s="73"/>
    </row>
    <row r="187" spans="1:17" s="49" customFormat="1" ht="18" customHeight="1">
      <c r="A187" s="50"/>
      <c r="B187" s="51"/>
      <c r="C187" s="6"/>
      <c r="D187" s="3"/>
      <c r="E187" s="52"/>
      <c r="F187" s="53"/>
      <c r="H187" s="58" t="s">
        <v>8</v>
      </c>
      <c r="I187" s="60"/>
      <c r="J187" s="60"/>
      <c r="K187" s="60"/>
      <c r="L187" s="60"/>
      <c r="M187" s="60"/>
      <c r="N187" s="60"/>
      <c r="O187" s="60"/>
      <c r="P187" s="60"/>
      <c r="Q187" s="73"/>
    </row>
    <row r="188" spans="1:17" s="49" customFormat="1" ht="18" customHeight="1" thickBot="1">
      <c r="A188" s="61"/>
      <c r="B188" s="62"/>
      <c r="C188" s="7"/>
      <c r="D188" s="4"/>
      <c r="E188" s="63"/>
      <c r="F188" s="64"/>
      <c r="H188" s="66" t="s">
        <v>9</v>
      </c>
      <c r="I188" s="67" t="e">
        <f>2.8/(I185/250)^3</f>
        <v>#DIV/0!</v>
      </c>
      <c r="J188" s="67" t="e">
        <f aca="true" t="shared" si="68" ref="J188:P188">2.8/(J185/250)^3</f>
        <v>#DIV/0!</v>
      </c>
      <c r="K188" s="67" t="e">
        <f t="shared" si="68"/>
        <v>#DIV/0!</v>
      </c>
      <c r="L188" s="67" t="e">
        <f t="shared" si="68"/>
        <v>#DIV/0!</v>
      </c>
      <c r="M188" s="67" t="e">
        <f t="shared" si="68"/>
        <v>#DIV/0!</v>
      </c>
      <c r="N188" s="67" t="e">
        <f t="shared" si="68"/>
        <v>#DIV/0!</v>
      </c>
      <c r="O188" s="67" t="e">
        <f t="shared" si="68"/>
        <v>#DIV/0!</v>
      </c>
      <c r="P188" s="67" t="e">
        <f t="shared" si="68"/>
        <v>#DIV/0!</v>
      </c>
      <c r="Q188" s="74"/>
    </row>
    <row r="189" spans="1:17" s="49" customFormat="1" ht="18" customHeight="1" thickTop="1">
      <c r="A189" s="40"/>
      <c r="B189" s="41"/>
      <c r="C189" s="5"/>
      <c r="D189" s="2" t="e">
        <f>VLOOKUP(C189,$C$1:$E$12,3,FALSE)/(P189*24*60*60)</f>
        <v>#N/A</v>
      </c>
      <c r="E189" s="42"/>
      <c r="F189" s="43"/>
      <c r="H189" s="45" t="s">
        <v>5</v>
      </c>
      <c r="I189" s="46">
        <f>I190/86400</f>
        <v>0</v>
      </c>
      <c r="J189" s="46">
        <f>(I190+J190)/86400</f>
        <v>0</v>
      </c>
      <c r="K189" s="46">
        <f>(I190+J190+K190)/86400</f>
        <v>0</v>
      </c>
      <c r="L189" s="46">
        <f>(I190+J190+K190+L190)/86400</f>
        <v>0</v>
      </c>
      <c r="M189" s="46">
        <f>(I190+J190+K190+L190+M190)/86400</f>
        <v>0</v>
      </c>
      <c r="N189" s="46">
        <f>(I190+J190+K190+L190+M190+N190)/86400</f>
        <v>0</v>
      </c>
      <c r="O189" s="46">
        <f>(I190+J190+K190+L190+M190+N190+O190)/86400</f>
        <v>0</v>
      </c>
      <c r="P189" s="47">
        <f>(I190+J190+K190+L190+M190+N190+O190+P190)/86400</f>
        <v>0</v>
      </c>
      <c r="Q189" s="70"/>
    </row>
    <row r="190" spans="1:17" s="49" customFormat="1" ht="18" customHeight="1">
      <c r="A190" s="50"/>
      <c r="B190" s="51"/>
      <c r="C190" s="6"/>
      <c r="D190" s="3"/>
      <c r="E190" s="52"/>
      <c r="F190" s="53"/>
      <c r="H190" s="55" t="s">
        <v>13</v>
      </c>
      <c r="I190" s="56"/>
      <c r="J190" s="56"/>
      <c r="K190" s="56"/>
      <c r="L190" s="56"/>
      <c r="M190" s="56"/>
      <c r="N190" s="56"/>
      <c r="O190" s="56"/>
      <c r="P190" s="56"/>
      <c r="Q190" s="73"/>
    </row>
    <row r="191" spans="1:17" s="49" customFormat="1" ht="18" customHeight="1">
      <c r="A191" s="50"/>
      <c r="B191" s="51"/>
      <c r="C191" s="6"/>
      <c r="D191" s="3"/>
      <c r="E191" s="52"/>
      <c r="F191" s="53"/>
      <c r="H191" s="58" t="s">
        <v>11</v>
      </c>
      <c r="I191" s="59">
        <f aca="true" t="shared" si="69" ref="I191:P191">I190*2/86400</f>
        <v>0</v>
      </c>
      <c r="J191" s="59">
        <f t="shared" si="69"/>
        <v>0</v>
      </c>
      <c r="K191" s="59">
        <f t="shared" si="69"/>
        <v>0</v>
      </c>
      <c r="L191" s="59">
        <f t="shared" si="69"/>
        <v>0</v>
      </c>
      <c r="M191" s="59">
        <f t="shared" si="69"/>
        <v>0</v>
      </c>
      <c r="N191" s="59">
        <f t="shared" si="69"/>
        <v>0</v>
      </c>
      <c r="O191" s="59">
        <f t="shared" si="69"/>
        <v>0</v>
      </c>
      <c r="P191" s="59">
        <f t="shared" si="69"/>
        <v>0</v>
      </c>
      <c r="Q191" s="73"/>
    </row>
    <row r="192" spans="1:17" s="49" customFormat="1" ht="18" customHeight="1">
      <c r="A192" s="50"/>
      <c r="B192" s="51"/>
      <c r="C192" s="6"/>
      <c r="D192" s="3"/>
      <c r="E192" s="52"/>
      <c r="F192" s="53"/>
      <c r="H192" s="58" t="s">
        <v>8</v>
      </c>
      <c r="I192" s="60"/>
      <c r="J192" s="60"/>
      <c r="K192" s="60"/>
      <c r="L192" s="60"/>
      <c r="M192" s="60"/>
      <c r="N192" s="60"/>
      <c r="O192" s="60"/>
      <c r="P192" s="60"/>
      <c r="Q192" s="73"/>
    </row>
    <row r="193" spans="1:17" s="49" customFormat="1" ht="18" customHeight="1" thickBot="1">
      <c r="A193" s="61"/>
      <c r="B193" s="62"/>
      <c r="C193" s="7"/>
      <c r="D193" s="4"/>
      <c r="E193" s="63"/>
      <c r="F193" s="64"/>
      <c r="H193" s="66" t="s">
        <v>9</v>
      </c>
      <c r="I193" s="67" t="e">
        <f>2.8/(I190/250)^3</f>
        <v>#DIV/0!</v>
      </c>
      <c r="J193" s="67" t="e">
        <f aca="true" t="shared" si="70" ref="J193:P193">2.8/(J190/250)^3</f>
        <v>#DIV/0!</v>
      </c>
      <c r="K193" s="67" t="e">
        <f t="shared" si="70"/>
        <v>#DIV/0!</v>
      </c>
      <c r="L193" s="67" t="e">
        <f t="shared" si="70"/>
        <v>#DIV/0!</v>
      </c>
      <c r="M193" s="67" t="e">
        <f t="shared" si="70"/>
        <v>#DIV/0!</v>
      </c>
      <c r="N193" s="67" t="e">
        <f t="shared" si="70"/>
        <v>#DIV/0!</v>
      </c>
      <c r="O193" s="67" t="e">
        <f t="shared" si="70"/>
        <v>#DIV/0!</v>
      </c>
      <c r="P193" s="67" t="e">
        <f t="shared" si="70"/>
        <v>#DIV/0!</v>
      </c>
      <c r="Q193" s="74"/>
    </row>
    <row r="194" spans="1:17" s="49" customFormat="1" ht="18" customHeight="1" thickTop="1">
      <c r="A194" s="40"/>
      <c r="B194" s="41"/>
      <c r="C194" s="5"/>
      <c r="D194" s="2" t="e">
        <f>VLOOKUP(C194,$C$1:$E$12,3,FALSE)/(P194*24*60*60)</f>
        <v>#N/A</v>
      </c>
      <c r="E194" s="42"/>
      <c r="F194" s="43"/>
      <c r="H194" s="45" t="s">
        <v>5</v>
      </c>
      <c r="I194" s="46">
        <f>I195/86400</f>
        <v>0</v>
      </c>
      <c r="J194" s="46">
        <f>(I195+J195)/86400</f>
        <v>0</v>
      </c>
      <c r="K194" s="46">
        <f>(I195+J195+K195)/86400</f>
        <v>0</v>
      </c>
      <c r="L194" s="46">
        <f>(I195+J195+K195+L195)/86400</f>
        <v>0</v>
      </c>
      <c r="M194" s="46">
        <f>(I195+J195+K195+L195+M195)/86400</f>
        <v>0</v>
      </c>
      <c r="N194" s="46">
        <f>(I195+J195+K195+L195+M195+N195)/86400</f>
        <v>0</v>
      </c>
      <c r="O194" s="46">
        <f>(I195+J195+K195+L195+M195+N195+O195)/86400</f>
        <v>0</v>
      </c>
      <c r="P194" s="47">
        <f>(I195+J195+K195+L195+M195+N195+O195+P195)/86400</f>
        <v>0</v>
      </c>
      <c r="Q194" s="70"/>
    </row>
    <row r="195" spans="1:17" s="49" customFormat="1" ht="18" customHeight="1">
      <c r="A195" s="50"/>
      <c r="B195" s="51"/>
      <c r="C195" s="6"/>
      <c r="D195" s="3"/>
      <c r="E195" s="52"/>
      <c r="F195" s="53"/>
      <c r="H195" s="55" t="s">
        <v>13</v>
      </c>
      <c r="I195" s="56"/>
      <c r="J195" s="56"/>
      <c r="K195" s="56"/>
      <c r="L195" s="56"/>
      <c r="M195" s="56"/>
      <c r="N195" s="56"/>
      <c r="O195" s="56"/>
      <c r="P195" s="56"/>
      <c r="Q195" s="73"/>
    </row>
    <row r="196" spans="1:17" s="49" customFormat="1" ht="18" customHeight="1">
      <c r="A196" s="50"/>
      <c r="B196" s="51"/>
      <c r="C196" s="6"/>
      <c r="D196" s="3"/>
      <c r="E196" s="52"/>
      <c r="F196" s="53"/>
      <c r="H196" s="58" t="s">
        <v>11</v>
      </c>
      <c r="I196" s="59">
        <f aca="true" t="shared" si="71" ref="I196:P196">I195*2/86400</f>
        <v>0</v>
      </c>
      <c r="J196" s="59">
        <f t="shared" si="71"/>
        <v>0</v>
      </c>
      <c r="K196" s="59">
        <f t="shared" si="71"/>
        <v>0</v>
      </c>
      <c r="L196" s="59">
        <f t="shared" si="71"/>
        <v>0</v>
      </c>
      <c r="M196" s="59">
        <f t="shared" si="71"/>
        <v>0</v>
      </c>
      <c r="N196" s="59">
        <f t="shared" si="71"/>
        <v>0</v>
      </c>
      <c r="O196" s="59">
        <f t="shared" si="71"/>
        <v>0</v>
      </c>
      <c r="P196" s="59">
        <f t="shared" si="71"/>
        <v>0</v>
      </c>
      <c r="Q196" s="73"/>
    </row>
    <row r="197" spans="1:17" s="49" customFormat="1" ht="18" customHeight="1">
      <c r="A197" s="50"/>
      <c r="B197" s="51"/>
      <c r="C197" s="6"/>
      <c r="D197" s="3"/>
      <c r="E197" s="52"/>
      <c r="F197" s="53"/>
      <c r="H197" s="58" t="s">
        <v>8</v>
      </c>
      <c r="I197" s="60"/>
      <c r="J197" s="60"/>
      <c r="K197" s="60"/>
      <c r="L197" s="60"/>
      <c r="M197" s="60"/>
      <c r="N197" s="60"/>
      <c r="O197" s="60"/>
      <c r="P197" s="60"/>
      <c r="Q197" s="73"/>
    </row>
    <row r="198" spans="1:17" s="49" customFormat="1" ht="18" customHeight="1" thickBot="1">
      <c r="A198" s="61"/>
      <c r="B198" s="62"/>
      <c r="C198" s="7"/>
      <c r="D198" s="4"/>
      <c r="E198" s="63"/>
      <c r="F198" s="64"/>
      <c r="H198" s="66" t="s">
        <v>9</v>
      </c>
      <c r="I198" s="67" t="e">
        <f>2.8/(I195/250)^3</f>
        <v>#DIV/0!</v>
      </c>
      <c r="J198" s="67" t="e">
        <f aca="true" t="shared" si="72" ref="J198:P198">2.8/(J195/250)^3</f>
        <v>#DIV/0!</v>
      </c>
      <c r="K198" s="67" t="e">
        <f t="shared" si="72"/>
        <v>#DIV/0!</v>
      </c>
      <c r="L198" s="67" t="e">
        <f t="shared" si="72"/>
        <v>#DIV/0!</v>
      </c>
      <c r="M198" s="67" t="e">
        <f t="shared" si="72"/>
        <v>#DIV/0!</v>
      </c>
      <c r="N198" s="67" t="e">
        <f t="shared" si="72"/>
        <v>#DIV/0!</v>
      </c>
      <c r="O198" s="67" t="e">
        <f t="shared" si="72"/>
        <v>#DIV/0!</v>
      </c>
      <c r="P198" s="67" t="e">
        <f t="shared" si="72"/>
        <v>#DIV/0!</v>
      </c>
      <c r="Q198" s="74"/>
    </row>
    <row r="199" spans="1:17" s="49" customFormat="1" ht="18" customHeight="1" thickTop="1">
      <c r="A199" s="40"/>
      <c r="B199" s="41"/>
      <c r="C199" s="5"/>
      <c r="D199" s="2" t="e">
        <f>VLOOKUP(C199,$C$1:$E$12,3,FALSE)/(P199*24*60*60)</f>
        <v>#N/A</v>
      </c>
      <c r="E199" s="42"/>
      <c r="F199" s="43"/>
      <c r="H199" s="45" t="s">
        <v>5</v>
      </c>
      <c r="I199" s="46">
        <f>I200/86400</f>
        <v>0</v>
      </c>
      <c r="J199" s="46">
        <f>(I200+J200)/86400</f>
        <v>0</v>
      </c>
      <c r="K199" s="46">
        <f>(I200+J200+K200)/86400</f>
        <v>0</v>
      </c>
      <c r="L199" s="46">
        <f>(I200+J200+K200+L200)/86400</f>
        <v>0</v>
      </c>
      <c r="M199" s="46">
        <f>(I200+J200+K200+L200+M200)/86400</f>
        <v>0</v>
      </c>
      <c r="N199" s="46">
        <f>(I200+J200+K200+L200+M200+N200)/86400</f>
        <v>0</v>
      </c>
      <c r="O199" s="46">
        <f>(I200+J200+K200+L200+M200+N200+O200)/86400</f>
        <v>0</v>
      </c>
      <c r="P199" s="47">
        <f>(I200+J200+K200+L200+M200+N200+O200+P200)/86400</f>
        <v>0</v>
      </c>
      <c r="Q199" s="70"/>
    </row>
    <row r="200" spans="1:17" s="49" customFormat="1" ht="18" customHeight="1">
      <c r="A200" s="50"/>
      <c r="B200" s="51"/>
      <c r="C200" s="6"/>
      <c r="D200" s="3"/>
      <c r="E200" s="52"/>
      <c r="F200" s="53"/>
      <c r="H200" s="55" t="s">
        <v>13</v>
      </c>
      <c r="I200" s="56"/>
      <c r="J200" s="56"/>
      <c r="K200" s="56"/>
      <c r="L200" s="56"/>
      <c r="M200" s="56"/>
      <c r="N200" s="56"/>
      <c r="O200" s="56"/>
      <c r="P200" s="56"/>
      <c r="Q200" s="73"/>
    </row>
    <row r="201" spans="1:17" s="49" customFormat="1" ht="18" customHeight="1">
      <c r="A201" s="50"/>
      <c r="B201" s="51"/>
      <c r="C201" s="6"/>
      <c r="D201" s="3"/>
      <c r="E201" s="52"/>
      <c r="F201" s="53"/>
      <c r="H201" s="58" t="s">
        <v>11</v>
      </c>
      <c r="I201" s="59">
        <f aca="true" t="shared" si="73" ref="I201:P201">I200*2/86400</f>
        <v>0</v>
      </c>
      <c r="J201" s="59">
        <f t="shared" si="73"/>
        <v>0</v>
      </c>
      <c r="K201" s="59">
        <f t="shared" si="73"/>
        <v>0</v>
      </c>
      <c r="L201" s="59">
        <f t="shared" si="73"/>
        <v>0</v>
      </c>
      <c r="M201" s="59">
        <f t="shared" si="73"/>
        <v>0</v>
      </c>
      <c r="N201" s="59">
        <f t="shared" si="73"/>
        <v>0</v>
      </c>
      <c r="O201" s="59">
        <f t="shared" si="73"/>
        <v>0</v>
      </c>
      <c r="P201" s="59">
        <f t="shared" si="73"/>
        <v>0</v>
      </c>
      <c r="Q201" s="73"/>
    </row>
    <row r="202" spans="1:17" s="49" customFormat="1" ht="18" customHeight="1">
      <c r="A202" s="50"/>
      <c r="B202" s="51"/>
      <c r="C202" s="6"/>
      <c r="D202" s="3"/>
      <c r="E202" s="52"/>
      <c r="F202" s="53"/>
      <c r="H202" s="58" t="s">
        <v>8</v>
      </c>
      <c r="I202" s="60"/>
      <c r="J202" s="60"/>
      <c r="K202" s="60"/>
      <c r="L202" s="60"/>
      <c r="M202" s="60"/>
      <c r="N202" s="60"/>
      <c r="O202" s="60"/>
      <c r="P202" s="60"/>
      <c r="Q202" s="73"/>
    </row>
    <row r="203" spans="1:17" s="49" customFormat="1" ht="18" customHeight="1" thickBot="1">
      <c r="A203" s="61"/>
      <c r="B203" s="62"/>
      <c r="C203" s="7"/>
      <c r="D203" s="4"/>
      <c r="E203" s="63"/>
      <c r="F203" s="64"/>
      <c r="H203" s="66" t="s">
        <v>9</v>
      </c>
      <c r="I203" s="67" t="e">
        <f>2.8/(I200/250)^3</f>
        <v>#DIV/0!</v>
      </c>
      <c r="J203" s="67" t="e">
        <f aca="true" t="shared" si="74" ref="J203:P203">2.8/(J200/250)^3</f>
        <v>#DIV/0!</v>
      </c>
      <c r="K203" s="67" t="e">
        <f t="shared" si="74"/>
        <v>#DIV/0!</v>
      </c>
      <c r="L203" s="67" t="e">
        <f t="shared" si="74"/>
        <v>#DIV/0!</v>
      </c>
      <c r="M203" s="67" t="e">
        <f t="shared" si="74"/>
        <v>#DIV/0!</v>
      </c>
      <c r="N203" s="67" t="e">
        <f t="shared" si="74"/>
        <v>#DIV/0!</v>
      </c>
      <c r="O203" s="67" t="e">
        <f t="shared" si="74"/>
        <v>#DIV/0!</v>
      </c>
      <c r="P203" s="67" t="e">
        <f t="shared" si="74"/>
        <v>#DIV/0!</v>
      </c>
      <c r="Q203" s="74"/>
    </row>
    <row r="204" spans="1:17" s="49" customFormat="1" ht="18" customHeight="1" thickTop="1">
      <c r="A204" s="40"/>
      <c r="B204" s="41"/>
      <c r="C204" s="5"/>
      <c r="D204" s="2" t="e">
        <f>VLOOKUP(C204,$C$1:$E$12,3,FALSE)/(P204*24*60*60)</f>
        <v>#N/A</v>
      </c>
      <c r="E204" s="42"/>
      <c r="F204" s="43"/>
      <c r="H204" s="45" t="s">
        <v>5</v>
      </c>
      <c r="I204" s="46">
        <f>I205/86400</f>
        <v>0</v>
      </c>
      <c r="J204" s="46">
        <f>(I205+J205)/86400</f>
        <v>0</v>
      </c>
      <c r="K204" s="46">
        <f>(I205+J205+K205)/86400</f>
        <v>0</v>
      </c>
      <c r="L204" s="46">
        <f>(I205+J205+K205+L205)/86400</f>
        <v>0</v>
      </c>
      <c r="M204" s="46">
        <f>(I205+J205+K205+L205+M205)/86400</f>
        <v>0</v>
      </c>
      <c r="N204" s="46">
        <f>(I205+J205+K205+L205+M205+N205)/86400</f>
        <v>0</v>
      </c>
      <c r="O204" s="46">
        <f>(I205+J205+K205+L205+M205+N205+O205)/86400</f>
        <v>0</v>
      </c>
      <c r="P204" s="47">
        <f>(I205+J205+K205+L205+M205+N205+O205+P205)/86400</f>
        <v>0</v>
      </c>
      <c r="Q204" s="70"/>
    </row>
    <row r="205" spans="1:17" s="49" customFormat="1" ht="18" customHeight="1">
      <c r="A205" s="50"/>
      <c r="B205" s="51"/>
      <c r="C205" s="6"/>
      <c r="D205" s="3"/>
      <c r="E205" s="52"/>
      <c r="F205" s="53"/>
      <c r="H205" s="55" t="s">
        <v>13</v>
      </c>
      <c r="I205" s="56"/>
      <c r="J205" s="56"/>
      <c r="K205" s="56"/>
      <c r="L205" s="56"/>
      <c r="M205" s="56"/>
      <c r="N205" s="56"/>
      <c r="O205" s="56"/>
      <c r="P205" s="56"/>
      <c r="Q205" s="73"/>
    </row>
    <row r="206" spans="1:17" s="49" customFormat="1" ht="18" customHeight="1">
      <c r="A206" s="50"/>
      <c r="B206" s="51"/>
      <c r="C206" s="6"/>
      <c r="D206" s="3"/>
      <c r="E206" s="52"/>
      <c r="F206" s="53"/>
      <c r="H206" s="58" t="s">
        <v>11</v>
      </c>
      <c r="I206" s="59">
        <f aca="true" t="shared" si="75" ref="I206:P206">I205*2/86400</f>
        <v>0</v>
      </c>
      <c r="J206" s="59">
        <f t="shared" si="75"/>
        <v>0</v>
      </c>
      <c r="K206" s="59">
        <f t="shared" si="75"/>
        <v>0</v>
      </c>
      <c r="L206" s="59">
        <f t="shared" si="75"/>
        <v>0</v>
      </c>
      <c r="M206" s="59">
        <f t="shared" si="75"/>
        <v>0</v>
      </c>
      <c r="N206" s="59">
        <f t="shared" si="75"/>
        <v>0</v>
      </c>
      <c r="O206" s="59">
        <f t="shared" si="75"/>
        <v>0</v>
      </c>
      <c r="P206" s="59">
        <f t="shared" si="75"/>
        <v>0</v>
      </c>
      <c r="Q206" s="73"/>
    </row>
    <row r="207" spans="1:17" s="49" customFormat="1" ht="18" customHeight="1">
      <c r="A207" s="50"/>
      <c r="B207" s="51"/>
      <c r="C207" s="6"/>
      <c r="D207" s="3"/>
      <c r="E207" s="52"/>
      <c r="F207" s="53"/>
      <c r="H207" s="58" t="s">
        <v>8</v>
      </c>
      <c r="I207" s="60"/>
      <c r="J207" s="60"/>
      <c r="K207" s="60"/>
      <c r="L207" s="60"/>
      <c r="M207" s="60"/>
      <c r="N207" s="60"/>
      <c r="O207" s="60"/>
      <c r="P207" s="60"/>
      <c r="Q207" s="73"/>
    </row>
    <row r="208" spans="1:17" s="49" customFormat="1" ht="18" customHeight="1" thickBot="1">
      <c r="A208" s="61"/>
      <c r="B208" s="62"/>
      <c r="C208" s="7"/>
      <c r="D208" s="4"/>
      <c r="E208" s="63"/>
      <c r="F208" s="64"/>
      <c r="H208" s="66" t="s">
        <v>9</v>
      </c>
      <c r="I208" s="67" t="e">
        <f>2.8/(I205/250)^3</f>
        <v>#DIV/0!</v>
      </c>
      <c r="J208" s="67" t="e">
        <f aca="true" t="shared" si="76" ref="J208:P208">2.8/(J205/250)^3</f>
        <v>#DIV/0!</v>
      </c>
      <c r="K208" s="67" t="e">
        <f t="shared" si="76"/>
        <v>#DIV/0!</v>
      </c>
      <c r="L208" s="67" t="e">
        <f t="shared" si="76"/>
        <v>#DIV/0!</v>
      </c>
      <c r="M208" s="67" t="e">
        <f t="shared" si="76"/>
        <v>#DIV/0!</v>
      </c>
      <c r="N208" s="67" t="e">
        <f t="shared" si="76"/>
        <v>#DIV/0!</v>
      </c>
      <c r="O208" s="67" t="e">
        <f t="shared" si="76"/>
        <v>#DIV/0!</v>
      </c>
      <c r="P208" s="67" t="e">
        <f t="shared" si="76"/>
        <v>#DIV/0!</v>
      </c>
      <c r="Q208" s="74"/>
    </row>
    <row r="209" spans="1:17" s="49" customFormat="1" ht="18" customHeight="1" thickTop="1">
      <c r="A209" s="68"/>
      <c r="B209" s="68"/>
      <c r="C209" s="68"/>
      <c r="H209" s="69"/>
      <c r="I209" s="37"/>
      <c r="J209" s="37"/>
      <c r="K209" s="37"/>
      <c r="L209" s="37"/>
      <c r="M209" s="37"/>
      <c r="N209" s="37"/>
      <c r="O209" s="37"/>
      <c r="P209" s="37"/>
      <c r="Q209" s="38"/>
    </row>
    <row r="210" spans="1:17" s="49" customFormat="1" ht="18" customHeight="1">
      <c r="A210" s="68"/>
      <c r="B210" s="68"/>
      <c r="C210" s="68"/>
      <c r="H210" s="69"/>
      <c r="I210" s="37"/>
      <c r="J210" s="37"/>
      <c r="K210" s="37"/>
      <c r="L210" s="37"/>
      <c r="M210" s="37"/>
      <c r="N210" s="37"/>
      <c r="O210" s="37"/>
      <c r="P210" s="37"/>
      <c r="Q210" s="38"/>
    </row>
    <row r="211" spans="1:17" s="49" customFormat="1" ht="18" customHeight="1">
      <c r="A211" s="68"/>
      <c r="B211" s="68"/>
      <c r="C211" s="68"/>
      <c r="H211" s="69"/>
      <c r="I211" s="37"/>
      <c r="J211" s="37"/>
      <c r="K211" s="37"/>
      <c r="L211" s="37"/>
      <c r="M211" s="37"/>
      <c r="N211" s="37"/>
      <c r="O211" s="37"/>
      <c r="P211" s="37"/>
      <c r="Q211" s="38"/>
    </row>
    <row r="212" ht="18" customHeight="1"/>
    <row r="213" ht="18" customHeight="1"/>
    <row r="214" ht="18" customHeight="1"/>
    <row r="215" ht="18" customHeight="1"/>
    <row r="216" ht="18" customHeight="1"/>
    <row r="217" ht="18" customHeight="1"/>
  </sheetData>
  <sheetProtection sheet="1" selectLockedCells="1"/>
  <mergeCells count="268">
    <mergeCell ref="Q204:Q208"/>
    <mergeCell ref="A204:A208"/>
    <mergeCell ref="B204:B208"/>
    <mergeCell ref="C204:C208"/>
    <mergeCell ref="D204:D208"/>
    <mergeCell ref="E204:E208"/>
    <mergeCell ref="F204:F208"/>
    <mergeCell ref="Q194:Q198"/>
    <mergeCell ref="A199:A203"/>
    <mergeCell ref="B199:B203"/>
    <mergeCell ref="C199:C203"/>
    <mergeCell ref="D199:D203"/>
    <mergeCell ref="E199:E203"/>
    <mergeCell ref="F199:F203"/>
    <mergeCell ref="Q199:Q203"/>
    <mergeCell ref="A194:A198"/>
    <mergeCell ref="B194:B198"/>
    <mergeCell ref="C194:C198"/>
    <mergeCell ref="D194:D198"/>
    <mergeCell ref="E194:E198"/>
    <mergeCell ref="F194:F198"/>
    <mergeCell ref="Q184:Q188"/>
    <mergeCell ref="A189:A193"/>
    <mergeCell ref="B189:B193"/>
    <mergeCell ref="C189:C193"/>
    <mergeCell ref="D189:D193"/>
    <mergeCell ref="E189:E193"/>
    <mergeCell ref="F189:F193"/>
    <mergeCell ref="Q189:Q193"/>
    <mergeCell ref="A184:A188"/>
    <mergeCell ref="B184:B188"/>
    <mergeCell ref="C184:C188"/>
    <mergeCell ref="D184:D188"/>
    <mergeCell ref="E184:E188"/>
    <mergeCell ref="F184:F188"/>
    <mergeCell ref="Q174:Q178"/>
    <mergeCell ref="A179:A183"/>
    <mergeCell ref="B179:B183"/>
    <mergeCell ref="C179:C183"/>
    <mergeCell ref="D179:D183"/>
    <mergeCell ref="E179:E183"/>
    <mergeCell ref="F179:F183"/>
    <mergeCell ref="Q179:Q183"/>
    <mergeCell ref="A174:A178"/>
    <mergeCell ref="B174:B178"/>
    <mergeCell ref="C174:C178"/>
    <mergeCell ref="D174:D178"/>
    <mergeCell ref="E174:E178"/>
    <mergeCell ref="F174:F178"/>
    <mergeCell ref="Q164:Q168"/>
    <mergeCell ref="A169:A173"/>
    <mergeCell ref="B169:B173"/>
    <mergeCell ref="C169:C173"/>
    <mergeCell ref="D169:D173"/>
    <mergeCell ref="E169:E173"/>
    <mergeCell ref="F169:F173"/>
    <mergeCell ref="Q169:Q173"/>
    <mergeCell ref="A164:A168"/>
    <mergeCell ref="B164:B168"/>
    <mergeCell ref="C164:C168"/>
    <mergeCell ref="D164:D168"/>
    <mergeCell ref="E164:E168"/>
    <mergeCell ref="F164:F168"/>
    <mergeCell ref="Q154:Q158"/>
    <mergeCell ref="A159:A163"/>
    <mergeCell ref="B159:B163"/>
    <mergeCell ref="C159:C163"/>
    <mergeCell ref="D159:D163"/>
    <mergeCell ref="E159:E163"/>
    <mergeCell ref="F159:F163"/>
    <mergeCell ref="Q159:Q163"/>
    <mergeCell ref="A154:A158"/>
    <mergeCell ref="B154:B158"/>
    <mergeCell ref="C154:C158"/>
    <mergeCell ref="D154:D158"/>
    <mergeCell ref="E154:E158"/>
    <mergeCell ref="F154:F158"/>
    <mergeCell ref="Q144:Q148"/>
    <mergeCell ref="A149:A153"/>
    <mergeCell ref="B149:B153"/>
    <mergeCell ref="C149:C153"/>
    <mergeCell ref="D149:D153"/>
    <mergeCell ref="E149:E153"/>
    <mergeCell ref="F149:F153"/>
    <mergeCell ref="Q149:Q153"/>
    <mergeCell ref="A144:A148"/>
    <mergeCell ref="B144:B148"/>
    <mergeCell ref="C144:C148"/>
    <mergeCell ref="D144:D148"/>
    <mergeCell ref="E144:E148"/>
    <mergeCell ref="F144:F148"/>
    <mergeCell ref="Q134:Q138"/>
    <mergeCell ref="A139:A143"/>
    <mergeCell ref="B139:B143"/>
    <mergeCell ref="C139:C143"/>
    <mergeCell ref="D139:D143"/>
    <mergeCell ref="E139:E143"/>
    <mergeCell ref="F139:F143"/>
    <mergeCell ref="Q139:Q143"/>
    <mergeCell ref="A134:A138"/>
    <mergeCell ref="B134:B138"/>
    <mergeCell ref="C134:C138"/>
    <mergeCell ref="D134:D138"/>
    <mergeCell ref="E134:E138"/>
    <mergeCell ref="F134:F138"/>
    <mergeCell ref="Q124:Q128"/>
    <mergeCell ref="A129:A133"/>
    <mergeCell ref="B129:B133"/>
    <mergeCell ref="C129:C133"/>
    <mergeCell ref="D129:D133"/>
    <mergeCell ref="E129:E133"/>
    <mergeCell ref="F129:F133"/>
    <mergeCell ref="Q129:Q133"/>
    <mergeCell ref="A124:A128"/>
    <mergeCell ref="B124:B128"/>
    <mergeCell ref="C124:C128"/>
    <mergeCell ref="D124:D128"/>
    <mergeCell ref="E124:E128"/>
    <mergeCell ref="F124:F128"/>
    <mergeCell ref="Q114:Q118"/>
    <mergeCell ref="A119:A123"/>
    <mergeCell ref="B119:B123"/>
    <mergeCell ref="C119:C123"/>
    <mergeCell ref="D119:D123"/>
    <mergeCell ref="E119:E123"/>
    <mergeCell ref="F119:F123"/>
    <mergeCell ref="Q119:Q123"/>
    <mergeCell ref="A114:A118"/>
    <mergeCell ref="B114:B118"/>
    <mergeCell ref="C114:C118"/>
    <mergeCell ref="D114:D118"/>
    <mergeCell ref="E114:E118"/>
    <mergeCell ref="F114:F118"/>
    <mergeCell ref="Q104:Q108"/>
    <mergeCell ref="A109:A113"/>
    <mergeCell ref="B109:B113"/>
    <mergeCell ref="C109:C113"/>
    <mergeCell ref="D109:D113"/>
    <mergeCell ref="E109:E113"/>
    <mergeCell ref="F109:F113"/>
    <mergeCell ref="Q109:Q113"/>
    <mergeCell ref="A104:A108"/>
    <mergeCell ref="B104:B108"/>
    <mergeCell ref="C104:C108"/>
    <mergeCell ref="D104:D108"/>
    <mergeCell ref="E104:E108"/>
    <mergeCell ref="F104:F108"/>
    <mergeCell ref="Q94:Q98"/>
    <mergeCell ref="A99:A103"/>
    <mergeCell ref="B99:B103"/>
    <mergeCell ref="C99:C103"/>
    <mergeCell ref="D99:D103"/>
    <mergeCell ref="E99:E103"/>
    <mergeCell ref="F99:F103"/>
    <mergeCell ref="Q99:Q103"/>
    <mergeCell ref="A94:A98"/>
    <mergeCell ref="B94:B98"/>
    <mergeCell ref="C94:C98"/>
    <mergeCell ref="D94:D98"/>
    <mergeCell ref="E94:E98"/>
    <mergeCell ref="F94:F98"/>
    <mergeCell ref="Q84:Q88"/>
    <mergeCell ref="A89:A93"/>
    <mergeCell ref="B89:B93"/>
    <mergeCell ref="C89:C93"/>
    <mergeCell ref="D89:D93"/>
    <mergeCell ref="E89:E93"/>
    <mergeCell ref="F89:F93"/>
    <mergeCell ref="Q89:Q93"/>
    <mergeCell ref="A84:A88"/>
    <mergeCell ref="B84:B88"/>
    <mergeCell ref="C84:C88"/>
    <mergeCell ref="D84:D88"/>
    <mergeCell ref="E84:E88"/>
    <mergeCell ref="F84:F88"/>
    <mergeCell ref="Q74:Q78"/>
    <mergeCell ref="A79:A83"/>
    <mergeCell ref="B79:B83"/>
    <mergeCell ref="C79:C83"/>
    <mergeCell ref="D79:D83"/>
    <mergeCell ref="E79:E83"/>
    <mergeCell ref="F79:F83"/>
    <mergeCell ref="Q79:Q83"/>
    <mergeCell ref="A74:A78"/>
    <mergeCell ref="B74:B78"/>
    <mergeCell ref="C74:C78"/>
    <mergeCell ref="D74:D78"/>
    <mergeCell ref="E74:E78"/>
    <mergeCell ref="F74:F78"/>
    <mergeCell ref="Q64:Q68"/>
    <mergeCell ref="A69:A73"/>
    <mergeCell ref="B69:B73"/>
    <mergeCell ref="C69:C73"/>
    <mergeCell ref="D69:D73"/>
    <mergeCell ref="E69:E73"/>
    <mergeCell ref="F69:F73"/>
    <mergeCell ref="Q69:Q73"/>
    <mergeCell ref="A64:A68"/>
    <mergeCell ref="B64:B68"/>
    <mergeCell ref="C64:C68"/>
    <mergeCell ref="D64:D68"/>
    <mergeCell ref="E64:E68"/>
    <mergeCell ref="F64:F68"/>
    <mergeCell ref="Q54:Q58"/>
    <mergeCell ref="A59:A63"/>
    <mergeCell ref="B59:B63"/>
    <mergeCell ref="C59:C63"/>
    <mergeCell ref="D59:D63"/>
    <mergeCell ref="E59:E63"/>
    <mergeCell ref="F59:F63"/>
    <mergeCell ref="Q59:Q63"/>
    <mergeCell ref="A54:A58"/>
    <mergeCell ref="B54:B58"/>
    <mergeCell ref="C54:C58"/>
    <mergeCell ref="D54:D58"/>
    <mergeCell ref="E54:E58"/>
    <mergeCell ref="F54:F58"/>
    <mergeCell ref="Q44:Q48"/>
    <mergeCell ref="A49:A53"/>
    <mergeCell ref="B49:B53"/>
    <mergeCell ref="C49:C53"/>
    <mergeCell ref="D49:D53"/>
    <mergeCell ref="E49:E53"/>
    <mergeCell ref="F49:F53"/>
    <mergeCell ref="Q49:Q53"/>
    <mergeCell ref="A44:A48"/>
    <mergeCell ref="B44:B48"/>
    <mergeCell ref="C44:C48"/>
    <mergeCell ref="D44:D48"/>
    <mergeCell ref="E44:E48"/>
    <mergeCell ref="F44:F48"/>
    <mergeCell ref="Q34:Q38"/>
    <mergeCell ref="A39:A43"/>
    <mergeCell ref="B39:B43"/>
    <mergeCell ref="C39:C43"/>
    <mergeCell ref="D39:D43"/>
    <mergeCell ref="E39:E43"/>
    <mergeCell ref="F39:F43"/>
    <mergeCell ref="Q39:Q43"/>
    <mergeCell ref="A34:A38"/>
    <mergeCell ref="B34:B38"/>
    <mergeCell ref="C34:C38"/>
    <mergeCell ref="D34:D38"/>
    <mergeCell ref="E34:E38"/>
    <mergeCell ref="F34:F38"/>
    <mergeCell ref="Q24:Q28"/>
    <mergeCell ref="A29:A33"/>
    <mergeCell ref="B29:B33"/>
    <mergeCell ref="C29:C33"/>
    <mergeCell ref="D29:D33"/>
    <mergeCell ref="E29:E33"/>
    <mergeCell ref="F29:F33"/>
    <mergeCell ref="Q29:Q33"/>
    <mergeCell ref="A24:A28"/>
    <mergeCell ref="B24:B28"/>
    <mergeCell ref="C24:C28"/>
    <mergeCell ref="D24:D28"/>
    <mergeCell ref="E24:E28"/>
    <mergeCell ref="F24:F28"/>
    <mergeCell ref="O14:Q14"/>
    <mergeCell ref="M15:Q15"/>
    <mergeCell ref="A19:A23"/>
    <mergeCell ref="B19:B23"/>
    <mergeCell ref="C19:C23"/>
    <mergeCell ref="D19:D23"/>
    <mergeCell ref="E19:E23"/>
    <mergeCell ref="F19:F23"/>
    <mergeCell ref="Q19:Q23"/>
  </mergeCells>
  <dataValidations count="1">
    <dataValidation type="list" allowBlank="1" showInputMessage="1" showErrorMessage="1" sqref="C19 C24 C29 C34 C39 C44 C49 C54 C59 C64 C69 C74 C79 C84 C89 C94 C99 C104 C109 C114 C119 C124 C129 C134 C139 C144 C149 C154 C159 C164 C169 C174 C179 C184 C189 C194 C199 C204">
      <formula1>$C$1:$C$12</formula1>
    </dataValidation>
  </dataValidations>
  <printOptions/>
  <pageMargins left="0.1968503937007874" right="0.1968503937007874" top="0.35433070866141736" bottom="0.3937007874015748" header="0.2362204724409449" footer="0.1968503937007874"/>
  <pageSetup fitToHeight="2" horizontalDpi="600" verticalDpi="600" orientation="landscape" paperSize="9" scale="85" r:id="rId4"/>
  <headerFooter alignWithMargins="0">
    <oddFooter>&amp;L&amp;"Verdana,Regular"&amp;8PB New Personal Best Time&amp;R&amp;"Verdana,Regular"&amp;8Seite &amp;P / &amp;N</oddFooter>
  </headerFooter>
  <rowBreaks count="3" manualBreakCount="3">
    <brk id="48" max="16" man="1"/>
    <brk id="78" max="16" man="1"/>
    <brk id="108" max="1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Stofer</dc:creator>
  <cp:keywords/>
  <dc:description/>
  <cp:lastModifiedBy>Stofer Christian</cp:lastModifiedBy>
  <cp:lastPrinted>2016-12-21T07:52:19Z</cp:lastPrinted>
  <dcterms:created xsi:type="dcterms:W3CDTF">2005-12-11T21:28:18Z</dcterms:created>
  <dcterms:modified xsi:type="dcterms:W3CDTF">2020-12-14T16:25:38Z</dcterms:modified>
  <cp:category/>
  <cp:version/>
  <cp:contentType/>
  <cp:contentStatus/>
</cp:coreProperties>
</file>