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256" windowHeight="13176" activeTab="0"/>
  </bookViews>
  <sheets>
    <sheet name="Details" sheetId="1" r:id="rId1"/>
    <sheet name="V-look Details" sheetId="2" r:id="rId2"/>
    <sheet name="TESTTABELLE" sheetId="3" r:id="rId3"/>
  </sheets>
  <definedNames>
    <definedName name="_xlnm.Print_Area" localSheetId="0">'Details'!$A$1:$Q$65</definedName>
  </definedNames>
  <calcPr fullCalcOnLoad="1"/>
</workbook>
</file>

<file path=xl/sharedStrings.xml><?xml version="1.0" encoding="utf-8"?>
<sst xmlns="http://schemas.openxmlformats.org/spreadsheetml/2006/main" count="385" uniqueCount="106">
  <si>
    <t>Rennen</t>
  </si>
  <si>
    <t>Kategorie</t>
  </si>
  <si>
    <t>Meldegeld</t>
  </si>
  <si>
    <t>A</t>
  </si>
  <si>
    <t>B</t>
  </si>
  <si>
    <t>C</t>
  </si>
  <si>
    <t>D</t>
  </si>
  <si>
    <t>Senioren offen</t>
  </si>
  <si>
    <t>Seniorinnen offen</t>
  </si>
  <si>
    <t>Masters</t>
  </si>
  <si>
    <t>Senioren/Seniorinnen, mixed</t>
  </si>
  <si>
    <t>Ort:</t>
  </si>
  <si>
    <t>Schwarzsee / Lac Noir</t>
  </si>
  <si>
    <t>Datum:</t>
  </si>
  <si>
    <t xml:space="preserve">und </t>
  </si>
  <si>
    <t>Verein:</t>
  </si>
  <si>
    <t>Rennen/ N.de Course</t>
  </si>
  <si>
    <t>Rennen/ Course</t>
  </si>
  <si>
    <t>Verein/ Club</t>
  </si>
  <si>
    <t>Ruderer/ Rameur 1</t>
  </si>
  <si>
    <t>Ruderer/ Rameur 2</t>
  </si>
  <si>
    <t>Ruderer/ Rameur 3</t>
  </si>
  <si>
    <t>Ruderer/ Rameur 4</t>
  </si>
  <si>
    <t>Ruderer/ Rameur 5</t>
  </si>
  <si>
    <t>Ruderer/ Rameur 6</t>
  </si>
  <si>
    <t>Ruderer/ Rameur 7</t>
  </si>
  <si>
    <t>Ruderer/ Rameur 8</t>
  </si>
  <si>
    <t>Steuermann/ Barreur</t>
  </si>
  <si>
    <t>Bitte nur die gelben Felder ausfüllen</t>
  </si>
  <si>
    <t>Voulez SVP remplir que des cellules jaunes</t>
  </si>
  <si>
    <t>Meldegeld zu bezahlen</t>
  </si>
  <si>
    <t>Frais d'inscription a payer</t>
  </si>
  <si>
    <t>CHF</t>
  </si>
  <si>
    <t>Meldegeld Herbstregatta</t>
  </si>
  <si>
    <t>HERBST</t>
  </si>
  <si>
    <t>Sonntag</t>
  </si>
  <si>
    <t>Samstag</t>
  </si>
  <si>
    <t>alle Klassen mixed</t>
  </si>
  <si>
    <t xml:space="preserve">Masters </t>
  </si>
  <si>
    <t>Forfait Herbstregatta CHF:</t>
  </si>
  <si>
    <t>Rennaufstellung auf dem "V-look Details" - Worksheet</t>
  </si>
  <si>
    <t>Junioren/Juniorinnen U17, mixed</t>
  </si>
  <si>
    <t>Junioren U15</t>
  </si>
  <si>
    <t>Juniorinnen U15</t>
  </si>
  <si>
    <t>Juniorinnen/Junioren U19, mixed</t>
  </si>
  <si>
    <t>Junioren U17</t>
  </si>
  <si>
    <t>Junioren U19</t>
  </si>
  <si>
    <t>Juniorinnen U19</t>
  </si>
  <si>
    <t>Juniorinnen U17</t>
  </si>
  <si>
    <t>Junioren/Juniorinnen U15, mixed</t>
  </si>
  <si>
    <t>Eltern &amp; Kind</t>
  </si>
  <si>
    <t>Junioren U 17</t>
  </si>
  <si>
    <t>Junioren U 19 &amp; Senioren, mixed</t>
  </si>
  <si>
    <t>Juniorinnen U19 &amp; Seniorinnen, mixed</t>
  </si>
  <si>
    <t>Ausländische Vereine zahlen 25% des Meldegeldes Herbstregatta, 100% der SART</t>
  </si>
  <si>
    <t>Junioren open</t>
  </si>
  <si>
    <t>Juniorinnen open</t>
  </si>
  <si>
    <t>Junioren/-innen mixed Beginner (ohne Lizenz/Rahmenrennen)</t>
  </si>
  <si>
    <r>
      <t xml:space="preserve">Credit Suisse Fribourg: zugunsten </t>
    </r>
    <r>
      <rPr>
        <b/>
        <i/>
        <sz val="11"/>
        <rFont val="Arial"/>
        <family val="2"/>
      </rPr>
      <t>Regattaverein Freiburg, CP 55, 1753 Matran, Konto: CH79 0483 5183 2028 7100 0</t>
    </r>
  </si>
  <si>
    <t>RRT</t>
  </si>
  <si>
    <t>Offen (Trainer/Ruderer)</t>
  </si>
  <si>
    <t>2x</t>
  </si>
  <si>
    <t>Boot / Bateau</t>
  </si>
  <si>
    <t>Männer / Hommes</t>
  </si>
  <si>
    <t>Frauen / Femmes</t>
  </si>
  <si>
    <t>M</t>
  </si>
  <si>
    <t>W</t>
  </si>
  <si>
    <t>CJM-BJM-JM</t>
  </si>
  <si>
    <t>CJW-BJW-JW</t>
  </si>
  <si>
    <t>4Y+</t>
  </si>
  <si>
    <t>4x</t>
  </si>
  <si>
    <t>1x</t>
  </si>
  <si>
    <t>8+</t>
  </si>
  <si>
    <t>MM</t>
  </si>
  <si>
    <t>Mix CJ-BJ-JM/CJ-BJ-JW</t>
  </si>
  <si>
    <t>BJM</t>
  </si>
  <si>
    <t>BJW</t>
  </si>
  <si>
    <t>JM</t>
  </si>
  <si>
    <t>JW</t>
  </si>
  <si>
    <t>CJM</t>
  </si>
  <si>
    <t>Mix M/W</t>
  </si>
  <si>
    <t>CJW</t>
  </si>
  <si>
    <t>Mix JM/JW</t>
  </si>
  <si>
    <t>Eltern/Kind - Parents/enfant</t>
  </si>
  <si>
    <t>Mix JM/M</t>
  </si>
  <si>
    <t>Mix JW/W</t>
  </si>
  <si>
    <t>(MW)</t>
  </si>
  <si>
    <t>Mix</t>
  </si>
  <si>
    <t>Bemerkung</t>
  </si>
  <si>
    <t>Masters Männer (Frauen in zusätzlicher Serie, falls genügend Anmeldungen, série femmes dans série supplémentaire, si assez d'inscriptions)</t>
  </si>
  <si>
    <t>2-</t>
  </si>
  <si>
    <t>4-</t>
  </si>
  <si>
    <t>Mix BJM/BJW</t>
  </si>
  <si>
    <t>Mix CJM/CJW</t>
  </si>
  <si>
    <t>Trainer / Ruderer</t>
  </si>
  <si>
    <t>Meldung Herbst- / SART - Regatta</t>
  </si>
  <si>
    <t>Meldegeld SART</t>
  </si>
  <si>
    <t>SART</t>
  </si>
  <si>
    <t>Senorinnen open</t>
  </si>
  <si>
    <t>Senioren open</t>
  </si>
  <si>
    <t xml:space="preserve"> </t>
  </si>
  <si>
    <t>Test 102</t>
  </si>
  <si>
    <t>Test 210</t>
  </si>
  <si>
    <t>Test</t>
  </si>
  <si>
    <t xml:space="preserve"> Hier erscheint ein Haftungsausschluss welcher nur gilt für Vereine, welche Rennen 102 und/oder 210 melden.</t>
  </si>
  <si>
    <t>HAFTUNGSAUSSCHLUSSERKLÄRUNG für Rennen 102 und 210 an der Regatta Schwarzsee/SART               
• Meine Teilnahme an der Regatta Schwarzsee/SART erfolgt auf eigene Gefahr und eigenes Risiko.
• Ich verzichte hiermit ausdrücklich auf sämtliche Ansprüche – gleich welcher Art – aus Schadensfällen, Verletzungen oder Folgeschädigungen:
die im Zusammenhang mit meiner Teilnahme an dieser Regatta stehen.
• Auch für Sachschäden wird eine Haftung von Seiten des Veranstalters ausgeschlossen.
• Ich versichere, sportgesund zu sein. Ich habe mich bei einem Arzt meines Gesundheitszustandes versichert. Habe ich darauf verzichtet, so tue ich dies auf eigene Verantwortung.
• Für gesundheitliche Risiken, auch solche, die mir selbst aktuell nicht bekannt sind, übernimmt der Veranstalter im Falle eines Unfalls, eines Gesundheitsproblems oder eines Schadens keine Haftung.
•Bei jeder Erkrankung und auch plötzlichen Befindlichkeitsänderungen wie Übelkeit, Schwindel, Schmerz, Herzrasen oder Ähnlichem werde ich sofort den Wettkampf abbrechen.
• Ich bin gegen Unfälle und Verletzungen, die im Rahmen des Wettkampfs auftreten können, versichert. Gleiches gilt für den direkten Weg von und zum Wettkampfort. Ist dies nicht der Fall, geschieht dies auf meine Verantwortung.
• Ich habe mich über den Inhalt dieser Haftungsausschlusserklärung vollständig informiert, indem ich diese gelesen habe und akzeptiere diese durch meine Teilnahme an der Regatta.</t>
  </si>
</sst>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s>
  <fonts count="45">
    <font>
      <sz val="10"/>
      <name val="Arial"/>
      <family val="0"/>
    </font>
    <font>
      <b/>
      <u val="single"/>
      <sz val="10"/>
      <name val="Arial"/>
      <family val="2"/>
    </font>
    <font>
      <b/>
      <sz val="10"/>
      <name val="Arial"/>
      <family val="2"/>
    </font>
    <font>
      <b/>
      <sz val="12"/>
      <name val="Arial"/>
      <family val="2"/>
    </font>
    <font>
      <i/>
      <sz val="11"/>
      <name val="Arial"/>
      <family val="2"/>
    </font>
    <font>
      <b/>
      <i/>
      <sz val="11"/>
      <name val="Arial"/>
      <family val="2"/>
    </font>
    <font>
      <sz val="10"/>
      <color indexed="10"/>
      <name val="Arial"/>
      <family val="2"/>
    </font>
    <font>
      <b/>
      <sz val="10"/>
      <color indexed="10"/>
      <name val="Arial"/>
      <family val="2"/>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35" fillId="28" borderId="0" applyNumberFormat="0" applyBorder="0" applyAlignment="0" applyProtection="0"/>
    <xf numFmtId="0" fontId="0" fillId="0" borderId="0">
      <alignment/>
      <protection/>
    </xf>
    <xf numFmtId="0" fontId="0" fillId="29" borderId="4" applyNumberFormat="0" applyFont="0" applyAlignment="0" applyProtection="0"/>
    <xf numFmtId="9" fontId="0"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55">
    <xf numFmtId="0" fontId="0" fillId="0" borderId="0" xfId="0" applyAlignment="1">
      <alignment/>
    </xf>
    <xf numFmtId="0" fontId="0" fillId="0" borderId="0" xfId="0" applyAlignment="1">
      <alignment horizontal="center"/>
    </xf>
    <xf numFmtId="0" fontId="0" fillId="0" borderId="0" xfId="0" applyFont="1" applyBorder="1" applyAlignment="1">
      <alignment vertical="top" wrapText="1"/>
    </xf>
    <xf numFmtId="0" fontId="0" fillId="0" borderId="0" xfId="0" applyBorder="1" applyAlignment="1">
      <alignment/>
    </xf>
    <xf numFmtId="43" fontId="0" fillId="0" borderId="0" xfId="48" applyFont="1" applyBorder="1" applyAlignment="1">
      <alignment/>
    </xf>
    <xf numFmtId="43" fontId="0" fillId="0" borderId="0" xfId="48" applyFont="1" applyFill="1" applyBorder="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32" borderId="0" xfId="0" applyFill="1" applyAlignment="1" applyProtection="1">
      <alignment/>
      <protection locked="0"/>
    </xf>
    <xf numFmtId="0" fontId="0" fillId="32" borderId="0" xfId="0" applyFill="1" applyAlignment="1" applyProtection="1">
      <alignment/>
      <protection/>
    </xf>
    <xf numFmtId="0" fontId="0" fillId="0" borderId="0" xfId="0" applyAlignment="1">
      <alignment horizontal="center" wrapText="1"/>
    </xf>
    <xf numFmtId="0" fontId="0" fillId="32" borderId="0" xfId="0" applyFill="1" applyAlignment="1" applyProtection="1">
      <alignment horizontal="center"/>
      <protection locked="0"/>
    </xf>
    <xf numFmtId="43" fontId="0" fillId="0" borderId="0" xfId="48" applyFont="1" applyAlignment="1" applyProtection="1">
      <alignment/>
      <protection/>
    </xf>
    <xf numFmtId="43" fontId="0" fillId="0" borderId="0" xfId="48" applyFont="1" applyAlignment="1">
      <alignment/>
    </xf>
    <xf numFmtId="0" fontId="0" fillId="0" borderId="0" xfId="0" applyAlignment="1" applyProtection="1">
      <alignment/>
      <protection hidden="1" locked="0"/>
    </xf>
    <xf numFmtId="43" fontId="0" fillId="0" borderId="0" xfId="0" applyNumberFormat="1" applyAlignment="1">
      <alignment/>
    </xf>
    <xf numFmtId="0" fontId="0" fillId="0" borderId="0" xfId="0" applyAlignment="1">
      <alignment horizontal="right"/>
    </xf>
    <xf numFmtId="43" fontId="3" fillId="0" borderId="0" xfId="48" applyFont="1" applyAlignment="1">
      <alignment/>
    </xf>
    <xf numFmtId="0" fontId="4" fillId="0" borderId="0" xfId="0" applyFont="1" applyAlignment="1">
      <alignment/>
    </xf>
    <xf numFmtId="0" fontId="0" fillId="0" borderId="0" xfId="0" applyFont="1" applyFill="1" applyBorder="1" applyAlignment="1">
      <alignment vertical="top" wrapText="1"/>
    </xf>
    <xf numFmtId="0" fontId="0" fillId="0" borderId="0" xfId="0" applyFill="1" applyBorder="1" applyAlignment="1">
      <alignment/>
    </xf>
    <xf numFmtId="0" fontId="6" fillId="0" borderId="0" xfId="0" applyFont="1" applyAlignment="1">
      <alignment/>
    </xf>
    <xf numFmtId="0" fontId="7" fillId="32" borderId="0" xfId="0" applyFont="1" applyFill="1" applyAlignment="1">
      <alignment/>
    </xf>
    <xf numFmtId="0" fontId="2" fillId="32" borderId="0" xfId="0" applyFont="1" applyFill="1" applyAlignment="1">
      <alignment/>
    </xf>
    <xf numFmtId="43" fontId="0" fillId="0" borderId="0" xfId="48" applyFont="1" applyAlignment="1">
      <alignment horizontal="left"/>
    </xf>
    <xf numFmtId="0" fontId="0" fillId="32" borderId="0" xfId="0" applyFont="1" applyFill="1" applyAlignment="1" applyProtection="1">
      <alignment/>
      <protection locked="0"/>
    </xf>
    <xf numFmtId="0" fontId="0" fillId="0" borderId="0" xfId="0" applyFont="1" applyBorder="1" applyAlignment="1">
      <alignment/>
    </xf>
    <xf numFmtId="0" fontId="0" fillId="0" borderId="0" xfId="0" applyFont="1" applyAlignment="1">
      <alignment/>
    </xf>
    <xf numFmtId="43" fontId="44" fillId="0" borderId="0" xfId="48" applyFont="1" applyFill="1" applyBorder="1" applyAlignment="1">
      <alignment/>
    </xf>
    <xf numFmtId="43" fontId="44" fillId="0" borderId="0" xfId="48"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Border="1" applyAlignment="1">
      <alignment horizontal="center" vertical="top" wrapText="1"/>
    </xf>
    <xf numFmtId="43" fontId="0" fillId="0" borderId="0" xfId="48" applyFont="1" applyAlignment="1" applyProtection="1">
      <alignment horizontal="center"/>
      <protection/>
    </xf>
    <xf numFmtId="0" fontId="0" fillId="0" borderId="10" xfId="0" applyBorder="1" applyAlignment="1">
      <alignment horizontal="center"/>
    </xf>
    <xf numFmtId="0" fontId="0" fillId="0" borderId="10" xfId="0" applyFont="1" applyBorder="1" applyAlignment="1">
      <alignment horizontal="center" textRotation="180"/>
    </xf>
    <xf numFmtId="0" fontId="0" fillId="0" borderId="10" xfId="0" applyBorder="1" applyAlignment="1">
      <alignment/>
    </xf>
    <xf numFmtId="0" fontId="0" fillId="0" borderId="0" xfId="0" applyFont="1" applyAlignment="1">
      <alignment vertical="top"/>
    </xf>
    <xf numFmtId="0" fontId="0" fillId="0" borderId="0" xfId="0" applyFont="1" applyAlignment="1">
      <alignment vertical="top" wrapText="1"/>
    </xf>
    <xf numFmtId="0" fontId="0" fillId="0" borderId="11" xfId="0" applyBorder="1" applyAlignment="1">
      <alignment/>
    </xf>
    <xf numFmtId="0" fontId="0" fillId="0" borderId="12" xfId="0" applyFont="1" applyBorder="1" applyAlignment="1">
      <alignment/>
    </xf>
    <xf numFmtId="0" fontId="0" fillId="0" borderId="13" xfId="0" applyBorder="1" applyAlignment="1">
      <alignment/>
    </xf>
    <xf numFmtId="0" fontId="0" fillId="12" borderId="14" xfId="0" applyFill="1" applyBorder="1" applyAlignment="1">
      <alignment vertical="top" wrapText="1"/>
    </xf>
    <xf numFmtId="0" fontId="0" fillId="12" borderId="15" xfId="0" applyFill="1" applyBorder="1" applyAlignment="1">
      <alignment vertical="top" wrapText="1"/>
    </xf>
    <xf numFmtId="0" fontId="0" fillId="12" borderId="16" xfId="0" applyFill="1" applyBorder="1" applyAlignment="1">
      <alignment vertical="top" wrapText="1"/>
    </xf>
    <xf numFmtId="0" fontId="0" fillId="12" borderId="17" xfId="0" applyFill="1" applyBorder="1" applyAlignment="1">
      <alignment vertical="top" wrapText="1"/>
    </xf>
    <xf numFmtId="0" fontId="0" fillId="12" borderId="0" xfId="0" applyFill="1" applyBorder="1" applyAlignment="1">
      <alignment vertical="top" wrapText="1"/>
    </xf>
    <xf numFmtId="0" fontId="0" fillId="12" borderId="18" xfId="0" applyFill="1" applyBorder="1" applyAlignment="1">
      <alignment vertical="top" wrapText="1"/>
    </xf>
    <xf numFmtId="0" fontId="0" fillId="12" borderId="19" xfId="0" applyFill="1" applyBorder="1" applyAlignment="1">
      <alignment vertical="top" wrapText="1"/>
    </xf>
    <xf numFmtId="0" fontId="0" fillId="12" borderId="20" xfId="0" applyFill="1" applyBorder="1" applyAlignment="1">
      <alignment vertical="top" wrapText="1"/>
    </xf>
    <xf numFmtId="0" fontId="0" fillId="12" borderId="21" xfId="0" applyFill="1" applyBorder="1" applyAlignment="1">
      <alignmen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80"/>
  <sheetViews>
    <sheetView tabSelected="1" view="pageLayout" workbookViewId="0" topLeftCell="A1">
      <selection activeCell="B8" sqref="B8"/>
    </sheetView>
  </sheetViews>
  <sheetFormatPr defaultColWidth="8.8515625" defaultRowHeight="12.75"/>
  <cols>
    <col min="1" max="1" width="7.28125" style="0" customWidth="1"/>
    <col min="2" max="2" width="17.57421875" style="0" customWidth="1"/>
    <col min="3" max="3" width="35.140625" style="0" customWidth="1"/>
    <col min="4" max="4" width="10.57421875" style="0" bestFit="1" customWidth="1"/>
    <col min="5" max="5" width="6.421875" style="0" hidden="1" customWidth="1"/>
    <col min="6" max="6" width="11.57421875" style="0" hidden="1" customWidth="1"/>
    <col min="7" max="7" width="11.8515625" style="0" bestFit="1" customWidth="1"/>
    <col min="8" max="8" width="9.421875" style="0" bestFit="1" customWidth="1"/>
    <col min="9" max="17" width="12.7109375" style="0" customWidth="1"/>
    <col min="18" max="18" width="8.8515625" style="0" customWidth="1"/>
    <col min="19" max="22" width="7.28125" style="0" customWidth="1"/>
    <col min="23" max="25" width="4.421875" style="0" customWidth="1"/>
  </cols>
  <sheetData>
    <row r="1" ht="12.75">
      <c r="A1" s="6" t="s">
        <v>95</v>
      </c>
    </row>
    <row r="3" spans="1:2" ht="12.75">
      <c r="A3" s="7" t="s">
        <v>11</v>
      </c>
      <c r="B3" t="s">
        <v>12</v>
      </c>
    </row>
    <row r="4" spans="1:8" ht="12.75">
      <c r="A4" s="7" t="s">
        <v>13</v>
      </c>
      <c r="B4" s="8">
        <v>45178</v>
      </c>
      <c r="C4" s="1" t="s">
        <v>14</v>
      </c>
      <c r="D4" s="8">
        <f>+B4+1</f>
        <v>45179</v>
      </c>
      <c r="E4" s="8"/>
      <c r="F4" s="8"/>
      <c r="G4" s="8"/>
      <c r="H4" s="8"/>
    </row>
    <row r="5" spans="1:3" ht="12.75">
      <c r="A5" s="7" t="s">
        <v>15</v>
      </c>
      <c r="B5" s="9"/>
      <c r="C5" s="10"/>
    </row>
    <row r="8" spans="1:17" s="1" customFormat="1" ht="39">
      <c r="A8" s="11" t="s">
        <v>16</v>
      </c>
      <c r="B8" s="11" t="s">
        <v>17</v>
      </c>
      <c r="C8" s="11" t="s">
        <v>1</v>
      </c>
      <c r="D8" s="11" t="s">
        <v>18</v>
      </c>
      <c r="E8" s="11"/>
      <c r="F8" s="11"/>
      <c r="G8" s="11" t="s">
        <v>33</v>
      </c>
      <c r="H8" s="11" t="s">
        <v>96</v>
      </c>
      <c r="I8" s="11" t="s">
        <v>19</v>
      </c>
      <c r="J8" s="11" t="s">
        <v>20</v>
      </c>
      <c r="K8" s="11" t="s">
        <v>21</v>
      </c>
      <c r="L8" s="11" t="s">
        <v>22</v>
      </c>
      <c r="M8" s="11" t="s">
        <v>23</v>
      </c>
      <c r="N8" s="11" t="s">
        <v>24</v>
      </c>
      <c r="O8" s="11" t="s">
        <v>25</v>
      </c>
      <c r="P8" s="11" t="s">
        <v>26</v>
      </c>
      <c r="Q8" s="11" t="s">
        <v>27</v>
      </c>
    </row>
    <row r="9" spans="1:17" ht="12.75">
      <c r="A9" s="12"/>
      <c r="B9" s="35">
        <f>IF(A9&gt;0,VLOOKUP(A9,'V-look Details'!C$3:I$61,2,FALSE),0)</f>
        <v>0</v>
      </c>
      <c r="C9" s="13">
        <f>IF(A9&gt;0,VLOOKUP(A9,'V-look Details'!C$3:H$61,3,FALSE),0)</f>
        <v>0</v>
      </c>
      <c r="D9" s="14">
        <f>IF(A9&gt;0,+$B$5,0)</f>
        <v>0</v>
      </c>
      <c r="E9" s="13">
        <f>IF(A9&gt;0,VLOOKUP(A9,'V-look Details'!C$3:H$61,6,FALSE),0)</f>
        <v>0</v>
      </c>
      <c r="F9" s="13">
        <f>IF(A9&gt;0,VLOOKUP(A9,'V-look Details'!C$3:I$61,7,FALSE),0)</f>
        <v>0</v>
      </c>
      <c r="G9" s="14">
        <f>IF(F9="HERBST",+E9,0)</f>
        <v>0</v>
      </c>
      <c r="H9" s="14">
        <f>IF(F9="RRT",+E9,0)</f>
        <v>0</v>
      </c>
      <c r="I9" s="9"/>
      <c r="J9" s="9"/>
      <c r="K9" s="9"/>
      <c r="L9" s="9"/>
      <c r="M9" s="9"/>
      <c r="N9" s="9"/>
      <c r="O9" s="9"/>
      <c r="P9" s="9"/>
      <c r="Q9" s="9"/>
    </row>
    <row r="10" spans="1:17" ht="12.75">
      <c r="A10" s="12"/>
      <c r="B10" s="35">
        <f>IF(A10&gt;0,VLOOKUP(A10,'V-look Details'!C$3:I$61,2,FALSE),0)</f>
        <v>0</v>
      </c>
      <c r="C10" s="13">
        <f>IF(A10&gt;0,VLOOKUP(A10,'V-look Details'!C$3:H$61,3,FALSE),0)</f>
        <v>0</v>
      </c>
      <c r="D10" s="14">
        <f aca="true" t="shared" si="0" ref="D10:D43">IF(A10&gt;0,+$B$5,0)</f>
        <v>0</v>
      </c>
      <c r="E10" s="13">
        <f>IF(A10&gt;0,VLOOKUP(A10,'V-look Details'!C$3:H$61,6,FALSE),0)</f>
        <v>0</v>
      </c>
      <c r="F10" s="13">
        <f>IF(A10&gt;0,VLOOKUP(A10,'V-look Details'!C$3:I$61,7,FALSE),0)</f>
        <v>0</v>
      </c>
      <c r="G10" s="14">
        <f aca="true" t="shared" si="1" ref="G10:G43">IF(F10="HERBST",+E10,0)</f>
        <v>0</v>
      </c>
      <c r="H10" s="14">
        <f aca="true" t="shared" si="2" ref="H10:H43">IF(F10="RRT",+E10,0)</f>
        <v>0</v>
      </c>
      <c r="I10" s="9"/>
      <c r="J10" s="9"/>
      <c r="K10" s="9"/>
      <c r="L10" s="9"/>
      <c r="M10" s="9"/>
      <c r="N10" s="9"/>
      <c r="O10" s="9"/>
      <c r="P10" s="9"/>
      <c r="Q10" s="9"/>
    </row>
    <row r="11" spans="1:17" ht="12.75">
      <c r="A11" s="12"/>
      <c r="B11" s="35">
        <f>IF(A11&gt;0,VLOOKUP(A11,'V-look Details'!C$3:I$61,2,FALSE),0)</f>
        <v>0</v>
      </c>
      <c r="C11" s="13">
        <f>IF(A11&gt;0,VLOOKUP(A11,'V-look Details'!C$3:H$61,3,FALSE),0)</f>
        <v>0</v>
      </c>
      <c r="D11" s="14">
        <f t="shared" si="0"/>
        <v>0</v>
      </c>
      <c r="E11" s="13">
        <f>IF(A11&gt;0,VLOOKUP(A11,'V-look Details'!C$3:H$61,6,FALSE),0)</f>
        <v>0</v>
      </c>
      <c r="F11" s="13">
        <f>IF(A11&gt;0,VLOOKUP(A11,'V-look Details'!C$3:I$61,7,FALSE),0)</f>
        <v>0</v>
      </c>
      <c r="G11" s="14">
        <f t="shared" si="1"/>
        <v>0</v>
      </c>
      <c r="H11" s="14">
        <f t="shared" si="2"/>
        <v>0</v>
      </c>
      <c r="I11" s="26"/>
      <c r="J11" s="9"/>
      <c r="K11" s="9"/>
      <c r="L11" s="9"/>
      <c r="M11" s="9"/>
      <c r="N11" s="9"/>
      <c r="O11" s="9"/>
      <c r="P11" s="9"/>
      <c r="Q11" s="9"/>
    </row>
    <row r="12" spans="1:17" ht="12.75">
      <c r="A12" s="12"/>
      <c r="B12" s="35">
        <f>IF(A12&gt;0,VLOOKUP(A12,'V-look Details'!C$3:I$61,2,FALSE),0)</f>
        <v>0</v>
      </c>
      <c r="C12" s="13">
        <f>IF(A12&gt;0,VLOOKUP(A12,'V-look Details'!C$3:H$61,3,FALSE),0)</f>
        <v>0</v>
      </c>
      <c r="D12" s="14">
        <f t="shared" si="0"/>
        <v>0</v>
      </c>
      <c r="E12" s="13">
        <f>IF(A12&gt;0,VLOOKUP(A12,'V-look Details'!C$3:H$61,6,FALSE),0)</f>
        <v>0</v>
      </c>
      <c r="F12" s="13">
        <f>IF(A12&gt;0,VLOOKUP(A12,'V-look Details'!C$3:I$61,7,FALSE),0)</f>
        <v>0</v>
      </c>
      <c r="G12" s="14">
        <f t="shared" si="1"/>
        <v>0</v>
      </c>
      <c r="H12" s="14">
        <f t="shared" si="2"/>
        <v>0</v>
      </c>
      <c r="I12" s="9"/>
      <c r="J12" s="9"/>
      <c r="K12" s="9"/>
      <c r="L12" s="9"/>
      <c r="M12" s="9"/>
      <c r="N12" s="9"/>
      <c r="O12" s="9"/>
      <c r="P12" s="9"/>
      <c r="Q12" s="9"/>
    </row>
    <row r="13" spans="1:17" ht="12.75">
      <c r="A13" s="12"/>
      <c r="B13" s="35">
        <f>IF(A13&gt;0,VLOOKUP(A13,'V-look Details'!C$3:I$61,2,FALSE),0)</f>
        <v>0</v>
      </c>
      <c r="C13" s="13">
        <f>IF(A13&gt;0,VLOOKUP(A13,'V-look Details'!C$3:H$61,3,FALSE),0)</f>
        <v>0</v>
      </c>
      <c r="D13" s="14">
        <f t="shared" si="0"/>
        <v>0</v>
      </c>
      <c r="E13" s="13">
        <f>IF(A13&gt;0,VLOOKUP(A13,'V-look Details'!C$3:H$61,6,FALSE),0)</f>
        <v>0</v>
      </c>
      <c r="F13" s="13">
        <f>IF(A13&gt;0,VLOOKUP(A13,'V-look Details'!C$3:I$61,7,FALSE),0)</f>
        <v>0</v>
      </c>
      <c r="G13" s="14">
        <f t="shared" si="1"/>
        <v>0</v>
      </c>
      <c r="H13" s="14">
        <f t="shared" si="2"/>
        <v>0</v>
      </c>
      <c r="I13" s="9"/>
      <c r="J13" s="9"/>
      <c r="K13" s="9"/>
      <c r="L13" s="9"/>
      <c r="M13" s="9"/>
      <c r="N13" s="9"/>
      <c r="O13" s="9"/>
      <c r="P13" s="9"/>
      <c r="Q13" s="9"/>
    </row>
    <row r="14" spans="1:17" ht="12.75">
      <c r="A14" s="12"/>
      <c r="B14" s="35">
        <f>IF(A14&gt;0,VLOOKUP(A14,'V-look Details'!C$3:I$61,2,FALSE),0)</f>
        <v>0</v>
      </c>
      <c r="C14" s="13">
        <f>IF(A14&gt;0,VLOOKUP(A14,'V-look Details'!C$3:H$61,3,FALSE),0)</f>
        <v>0</v>
      </c>
      <c r="D14" s="14">
        <f t="shared" si="0"/>
        <v>0</v>
      </c>
      <c r="E14" s="13">
        <f>IF(A14&gt;0,VLOOKUP(A14,'V-look Details'!C$3:H$61,6,FALSE),0)</f>
        <v>0</v>
      </c>
      <c r="F14" s="13">
        <f>IF(A14&gt;0,VLOOKUP(A14,'V-look Details'!C$3:I$61,7,FALSE),0)</f>
        <v>0</v>
      </c>
      <c r="G14" s="14">
        <f t="shared" si="1"/>
        <v>0</v>
      </c>
      <c r="H14" s="14">
        <f t="shared" si="2"/>
        <v>0</v>
      </c>
      <c r="I14" s="9"/>
      <c r="J14" s="9"/>
      <c r="K14" s="9"/>
      <c r="L14" s="9"/>
      <c r="M14" s="9"/>
      <c r="N14" s="9"/>
      <c r="O14" s="9"/>
      <c r="P14" s="9"/>
      <c r="Q14" s="9"/>
    </row>
    <row r="15" spans="1:17" ht="12.75">
      <c r="A15" s="12"/>
      <c r="B15" s="35">
        <f>IF(A15&gt;0,VLOOKUP(A15,'V-look Details'!C$3:I$61,2,FALSE),0)</f>
        <v>0</v>
      </c>
      <c r="C15" s="13">
        <f>IF(A15&gt;0,VLOOKUP(A15,'V-look Details'!C$3:H$61,3,FALSE),0)</f>
        <v>0</v>
      </c>
      <c r="D15" s="14">
        <f aca="true" t="shared" si="3" ref="D15:D20">IF(A15&gt;0,+$B$5,0)</f>
        <v>0</v>
      </c>
      <c r="E15" s="13">
        <f>IF(A15&gt;0,VLOOKUP(A15,'V-look Details'!C$3:H$61,6,FALSE),0)</f>
        <v>0</v>
      </c>
      <c r="F15" s="13">
        <f>IF(A15&gt;0,VLOOKUP(A15,'V-look Details'!C$3:I$61,7,FALSE),0)</f>
        <v>0</v>
      </c>
      <c r="G15" s="14">
        <f t="shared" si="1"/>
        <v>0</v>
      </c>
      <c r="H15" s="14">
        <f t="shared" si="2"/>
        <v>0</v>
      </c>
      <c r="I15" s="9"/>
      <c r="J15" s="9"/>
      <c r="K15" s="9"/>
      <c r="L15" s="9"/>
      <c r="M15" s="9"/>
      <c r="N15" s="9"/>
      <c r="O15" s="9"/>
      <c r="P15" s="9"/>
      <c r="Q15" s="9"/>
    </row>
    <row r="16" spans="1:17" ht="12.75">
      <c r="A16" s="12"/>
      <c r="B16" s="35">
        <f>IF(A16&gt;0,VLOOKUP(A16,'V-look Details'!C$3:I$61,2,FALSE),0)</f>
        <v>0</v>
      </c>
      <c r="C16" s="13">
        <f>IF(A16&gt;0,VLOOKUP(A16,'V-look Details'!C$3:H$61,3,FALSE),0)</f>
        <v>0</v>
      </c>
      <c r="D16" s="14">
        <f t="shared" si="3"/>
        <v>0</v>
      </c>
      <c r="E16" s="13">
        <f>IF(A16&gt;0,VLOOKUP(A16,'V-look Details'!C$3:H$61,6,FALSE),0)</f>
        <v>0</v>
      </c>
      <c r="F16" s="13">
        <f>IF(A16&gt;0,VLOOKUP(A16,'V-look Details'!C$3:I$61,7,FALSE),0)</f>
        <v>0</v>
      </c>
      <c r="G16" s="14">
        <f t="shared" si="1"/>
        <v>0</v>
      </c>
      <c r="H16" s="14">
        <f t="shared" si="2"/>
        <v>0</v>
      </c>
      <c r="I16" s="9"/>
      <c r="J16" s="9"/>
      <c r="K16" s="9"/>
      <c r="L16" s="9"/>
      <c r="M16" s="9"/>
      <c r="N16" s="9"/>
      <c r="O16" s="9"/>
      <c r="P16" s="9"/>
      <c r="Q16" s="9"/>
    </row>
    <row r="17" spans="1:17" ht="12.75">
      <c r="A17" s="12"/>
      <c r="B17" s="35">
        <f>IF(A17&gt;0,VLOOKUP(A17,'V-look Details'!C$3:I$61,2,FALSE),0)</f>
        <v>0</v>
      </c>
      <c r="C17" s="13">
        <f>IF(A17&gt;0,VLOOKUP(A17,'V-look Details'!C$3:H$61,3,FALSE),0)</f>
        <v>0</v>
      </c>
      <c r="D17" s="14">
        <f t="shared" si="3"/>
        <v>0</v>
      </c>
      <c r="E17" s="13">
        <f>IF(A17&gt;0,VLOOKUP(A17,'V-look Details'!C$3:H$61,6,FALSE),0)</f>
        <v>0</v>
      </c>
      <c r="F17" s="13">
        <f>IF(A17&gt;0,VLOOKUP(A17,'V-look Details'!C$3:I$61,7,FALSE),0)</f>
        <v>0</v>
      </c>
      <c r="G17" s="14">
        <f t="shared" si="1"/>
        <v>0</v>
      </c>
      <c r="H17" s="14">
        <f t="shared" si="2"/>
        <v>0</v>
      </c>
      <c r="I17" s="9"/>
      <c r="J17" s="9"/>
      <c r="K17" s="9"/>
      <c r="L17" s="9"/>
      <c r="M17" s="9"/>
      <c r="N17" s="9"/>
      <c r="O17" s="9"/>
      <c r="P17" s="9"/>
      <c r="Q17" s="9"/>
    </row>
    <row r="18" spans="1:17" ht="12.75">
      <c r="A18" s="12"/>
      <c r="B18" s="35">
        <f>IF(A18&gt;0,VLOOKUP(A18,'V-look Details'!C$3:I$61,2,FALSE),0)</f>
        <v>0</v>
      </c>
      <c r="C18" s="13">
        <f>IF(A18&gt;0,VLOOKUP(A18,'V-look Details'!C$3:H$61,3,FALSE),0)</f>
        <v>0</v>
      </c>
      <c r="D18" s="14">
        <f t="shared" si="3"/>
        <v>0</v>
      </c>
      <c r="E18" s="13">
        <f>IF(A18&gt;0,VLOOKUP(A18,'V-look Details'!C$3:H$61,6,FALSE),0)</f>
        <v>0</v>
      </c>
      <c r="F18" s="13">
        <f>IF(A18&gt;0,VLOOKUP(A18,'V-look Details'!C$3:I$61,7,FALSE),0)</f>
        <v>0</v>
      </c>
      <c r="G18" s="14">
        <f t="shared" si="1"/>
        <v>0</v>
      </c>
      <c r="H18" s="14">
        <f t="shared" si="2"/>
        <v>0</v>
      </c>
      <c r="I18" s="9"/>
      <c r="J18" s="9"/>
      <c r="K18" s="9"/>
      <c r="L18" s="9"/>
      <c r="M18" s="9"/>
      <c r="N18" s="9"/>
      <c r="O18" s="9"/>
      <c r="P18" s="9"/>
      <c r="Q18" s="9"/>
    </row>
    <row r="19" spans="1:17" ht="12.75">
      <c r="A19" s="12"/>
      <c r="B19" s="35">
        <f>IF(A19&gt;0,VLOOKUP(A19,'V-look Details'!C$3:I$61,2,FALSE),0)</f>
        <v>0</v>
      </c>
      <c r="C19" s="13">
        <f>IF(A19&gt;0,VLOOKUP(A19,'V-look Details'!C$3:H$61,3,FALSE),0)</f>
        <v>0</v>
      </c>
      <c r="D19" s="14">
        <f t="shared" si="3"/>
        <v>0</v>
      </c>
      <c r="E19" s="13">
        <f>IF(A19&gt;0,VLOOKUP(A19,'V-look Details'!C$3:H$61,6,FALSE),0)</f>
        <v>0</v>
      </c>
      <c r="F19" s="13">
        <f>IF(A19&gt;0,VLOOKUP(A19,'V-look Details'!C$3:I$61,7,FALSE),0)</f>
        <v>0</v>
      </c>
      <c r="G19" s="14">
        <f t="shared" si="1"/>
        <v>0</v>
      </c>
      <c r="H19" s="14">
        <f t="shared" si="2"/>
        <v>0</v>
      </c>
      <c r="I19" s="9"/>
      <c r="J19" s="9"/>
      <c r="K19" s="9"/>
      <c r="L19" s="9"/>
      <c r="M19" s="9"/>
      <c r="N19" s="9"/>
      <c r="O19" s="9"/>
      <c r="P19" s="9"/>
      <c r="Q19" s="9"/>
    </row>
    <row r="20" spans="1:17" ht="12.75">
      <c r="A20" s="12"/>
      <c r="B20" s="35">
        <f>IF(A20&gt;0,VLOOKUP(A20,'V-look Details'!C$3:I$61,2,FALSE),0)</f>
        <v>0</v>
      </c>
      <c r="C20" s="13">
        <f>IF(A20&gt;0,VLOOKUP(A20,'V-look Details'!C$3:H$61,3,FALSE),0)</f>
        <v>0</v>
      </c>
      <c r="D20" s="14">
        <f t="shared" si="3"/>
        <v>0</v>
      </c>
      <c r="E20" s="13">
        <f>IF(A20&gt;0,VLOOKUP(A20,'V-look Details'!C$3:H$61,6,FALSE),0)</f>
        <v>0</v>
      </c>
      <c r="F20" s="13">
        <f>IF(A20&gt;0,VLOOKUP(A20,'V-look Details'!C$3:I$61,7,FALSE),0)</f>
        <v>0</v>
      </c>
      <c r="G20" s="14">
        <f t="shared" si="1"/>
        <v>0</v>
      </c>
      <c r="H20" s="14">
        <f t="shared" si="2"/>
        <v>0</v>
      </c>
      <c r="I20" s="9"/>
      <c r="J20" s="9"/>
      <c r="K20" s="9"/>
      <c r="L20" s="9"/>
      <c r="M20" s="9"/>
      <c r="N20" s="9"/>
      <c r="O20" s="9"/>
      <c r="P20" s="9"/>
      <c r="Q20" s="9"/>
    </row>
    <row r="21" spans="1:17" ht="12.75">
      <c r="A21" s="12"/>
      <c r="B21" s="35">
        <f>IF(A21&gt;0,VLOOKUP(A21,'V-look Details'!C$3:I$61,2,FALSE),0)</f>
        <v>0</v>
      </c>
      <c r="C21" s="13">
        <f>IF(A21&gt;0,VLOOKUP(A21,'V-look Details'!C$3:H$61,3,FALSE),0)</f>
        <v>0</v>
      </c>
      <c r="D21" s="14">
        <f t="shared" si="0"/>
        <v>0</v>
      </c>
      <c r="E21" s="13">
        <f>IF(A21&gt;0,VLOOKUP(A21,'V-look Details'!C$3:H$61,6,FALSE),0)</f>
        <v>0</v>
      </c>
      <c r="F21" s="13">
        <f>IF(A21&gt;0,VLOOKUP(A21,'V-look Details'!C$3:I$61,7,FALSE),0)</f>
        <v>0</v>
      </c>
      <c r="G21" s="14">
        <f t="shared" si="1"/>
        <v>0</v>
      </c>
      <c r="H21" s="14">
        <f t="shared" si="2"/>
        <v>0</v>
      </c>
      <c r="I21" s="9"/>
      <c r="J21" s="9"/>
      <c r="K21" s="9"/>
      <c r="L21" s="9"/>
      <c r="M21" s="9"/>
      <c r="N21" s="9"/>
      <c r="O21" s="9"/>
      <c r="P21" s="9"/>
      <c r="Q21" s="9"/>
    </row>
    <row r="22" spans="1:17" ht="12.75">
      <c r="A22" s="12"/>
      <c r="B22" s="35">
        <f>IF(A22&gt;0,VLOOKUP(A22,'V-look Details'!C$3:I$61,2,FALSE),0)</f>
        <v>0</v>
      </c>
      <c r="C22" s="13">
        <f>IF(A22&gt;0,VLOOKUP(A22,'V-look Details'!C$3:H$61,3,FALSE),0)</f>
        <v>0</v>
      </c>
      <c r="D22" s="14">
        <f t="shared" si="0"/>
        <v>0</v>
      </c>
      <c r="E22" s="13">
        <f>IF(A22&gt;0,VLOOKUP(A22,'V-look Details'!C$3:H$61,6,FALSE),0)</f>
        <v>0</v>
      </c>
      <c r="F22" s="13">
        <f>IF(A22&gt;0,VLOOKUP(A22,'V-look Details'!C$3:I$61,7,FALSE),0)</f>
        <v>0</v>
      </c>
      <c r="G22" s="14">
        <f t="shared" si="1"/>
        <v>0</v>
      </c>
      <c r="H22" s="14">
        <f t="shared" si="2"/>
        <v>0</v>
      </c>
      <c r="I22" s="9"/>
      <c r="J22" s="9"/>
      <c r="K22" s="9"/>
      <c r="L22" s="9"/>
      <c r="M22" s="9"/>
      <c r="N22" s="9"/>
      <c r="O22" s="9"/>
      <c r="P22" s="9"/>
      <c r="Q22" s="9"/>
    </row>
    <row r="23" spans="1:17" ht="12.75">
      <c r="A23" s="12"/>
      <c r="B23" s="35">
        <f>IF(A23&gt;0,VLOOKUP(A23,'V-look Details'!C$3:I$61,2,FALSE),0)</f>
        <v>0</v>
      </c>
      <c r="C23" s="13">
        <f>IF(A23&gt;0,VLOOKUP(A23,'V-look Details'!C$3:H$61,3,FALSE),0)</f>
        <v>0</v>
      </c>
      <c r="D23" s="14">
        <f t="shared" si="0"/>
        <v>0</v>
      </c>
      <c r="E23" s="13">
        <f>IF(A23&gt;0,VLOOKUP(A23,'V-look Details'!C$3:H$61,6,FALSE),0)</f>
        <v>0</v>
      </c>
      <c r="F23" s="13">
        <f>IF(A23&gt;0,VLOOKUP(A23,'V-look Details'!C$3:I$61,7,FALSE),0)</f>
        <v>0</v>
      </c>
      <c r="G23" s="14">
        <f t="shared" si="1"/>
        <v>0</v>
      </c>
      <c r="H23" s="14">
        <f t="shared" si="2"/>
        <v>0</v>
      </c>
      <c r="I23" s="9"/>
      <c r="J23" s="9"/>
      <c r="K23" s="9"/>
      <c r="L23" s="9"/>
      <c r="M23" s="9"/>
      <c r="N23" s="9"/>
      <c r="O23" s="9"/>
      <c r="P23" s="9"/>
      <c r="Q23" s="9"/>
    </row>
    <row r="24" spans="1:17" ht="12.75">
      <c r="A24" s="12"/>
      <c r="B24" s="35">
        <f>IF(A24&gt;0,VLOOKUP(A24,'V-look Details'!C$3:I$61,2,FALSE),0)</f>
        <v>0</v>
      </c>
      <c r="C24" s="13">
        <f>IF(A24&gt;0,VLOOKUP(A24,'V-look Details'!C$3:H$61,3,FALSE),0)</f>
        <v>0</v>
      </c>
      <c r="D24" s="14">
        <f t="shared" si="0"/>
        <v>0</v>
      </c>
      <c r="E24" s="13">
        <f>IF(A24&gt;0,VLOOKUP(A24,'V-look Details'!C$3:H$61,6,FALSE),0)</f>
        <v>0</v>
      </c>
      <c r="F24" s="13">
        <f>IF(A24&gt;0,VLOOKUP(A24,'V-look Details'!C$3:I$61,7,FALSE),0)</f>
        <v>0</v>
      </c>
      <c r="G24" s="14">
        <f t="shared" si="1"/>
        <v>0</v>
      </c>
      <c r="H24" s="14">
        <f t="shared" si="2"/>
        <v>0</v>
      </c>
      <c r="I24" s="9"/>
      <c r="J24" s="9"/>
      <c r="K24" s="9"/>
      <c r="L24" s="9"/>
      <c r="M24" s="9"/>
      <c r="N24" s="9"/>
      <c r="O24" s="9"/>
      <c r="P24" s="9"/>
      <c r="Q24" s="9"/>
    </row>
    <row r="25" spans="1:17" ht="12.75">
      <c r="A25" s="12"/>
      <c r="B25" s="35">
        <f>IF(A25&gt;0,VLOOKUP(A25,'V-look Details'!C$3:I$61,2,FALSE),0)</f>
        <v>0</v>
      </c>
      <c r="C25" s="13">
        <f>IF(A25&gt;0,VLOOKUP(A25,'V-look Details'!C$3:H$61,3,FALSE),0)</f>
        <v>0</v>
      </c>
      <c r="D25" s="14">
        <f t="shared" si="0"/>
        <v>0</v>
      </c>
      <c r="E25" s="13">
        <f>IF(A25&gt;0,VLOOKUP(A25,'V-look Details'!C$3:H$61,6,FALSE),0)</f>
        <v>0</v>
      </c>
      <c r="F25" s="13">
        <f>IF(A25&gt;0,VLOOKUP(A25,'V-look Details'!C$3:I$61,7,FALSE),0)</f>
        <v>0</v>
      </c>
      <c r="G25" s="14">
        <f t="shared" si="1"/>
        <v>0</v>
      </c>
      <c r="H25" s="14">
        <f t="shared" si="2"/>
        <v>0</v>
      </c>
      <c r="I25" s="9"/>
      <c r="J25" s="9"/>
      <c r="K25" s="9"/>
      <c r="L25" s="9"/>
      <c r="M25" s="9"/>
      <c r="N25" s="9"/>
      <c r="O25" s="9"/>
      <c r="P25" s="9"/>
      <c r="Q25" s="9"/>
    </row>
    <row r="26" spans="1:17" ht="12.75">
      <c r="A26" s="12"/>
      <c r="B26" s="35">
        <f>IF(A26&gt;0,VLOOKUP(A26,'V-look Details'!C$3:I$61,2,FALSE),0)</f>
        <v>0</v>
      </c>
      <c r="C26" s="13">
        <f>IF(A26&gt;0,VLOOKUP(A26,'V-look Details'!C$3:H$61,3,FALSE),0)</f>
        <v>0</v>
      </c>
      <c r="D26" s="14">
        <f t="shared" si="0"/>
        <v>0</v>
      </c>
      <c r="E26" s="13">
        <f>IF(A26&gt;0,VLOOKUP(A26,'V-look Details'!C$3:H$61,6,FALSE),0)</f>
        <v>0</v>
      </c>
      <c r="F26" s="13">
        <f>IF(A26&gt;0,VLOOKUP(A26,'V-look Details'!C$3:I$61,7,FALSE),0)</f>
        <v>0</v>
      </c>
      <c r="G26" s="14">
        <f t="shared" si="1"/>
        <v>0</v>
      </c>
      <c r="H26" s="14">
        <f t="shared" si="2"/>
        <v>0</v>
      </c>
      <c r="I26" s="9"/>
      <c r="J26" s="9"/>
      <c r="K26" s="9"/>
      <c r="L26" s="9"/>
      <c r="M26" s="9"/>
      <c r="N26" s="9"/>
      <c r="O26" s="9"/>
      <c r="P26" s="9"/>
      <c r="Q26" s="9"/>
    </row>
    <row r="27" spans="1:17" ht="12.75">
      <c r="A27" s="12"/>
      <c r="B27" s="35">
        <f>IF(A27&gt;0,VLOOKUP(A27,'V-look Details'!C$3:I$61,2,FALSE),0)</f>
        <v>0</v>
      </c>
      <c r="C27" s="13">
        <f>IF(A27&gt;0,VLOOKUP(A27,'V-look Details'!C$3:H$61,3,FALSE),0)</f>
        <v>0</v>
      </c>
      <c r="D27" s="14">
        <f t="shared" si="0"/>
        <v>0</v>
      </c>
      <c r="E27" s="13">
        <f>IF(A27&gt;0,VLOOKUP(A27,'V-look Details'!C$3:H$61,6,FALSE),0)</f>
        <v>0</v>
      </c>
      <c r="F27" s="13">
        <f>IF(A27&gt;0,VLOOKUP(A27,'V-look Details'!C$3:I$61,7,FALSE),0)</f>
        <v>0</v>
      </c>
      <c r="G27" s="14">
        <f t="shared" si="1"/>
        <v>0</v>
      </c>
      <c r="H27" s="14">
        <f t="shared" si="2"/>
        <v>0</v>
      </c>
      <c r="I27" s="9"/>
      <c r="J27" s="9"/>
      <c r="K27" s="9"/>
      <c r="L27" s="9"/>
      <c r="M27" s="9"/>
      <c r="N27" s="9"/>
      <c r="O27" s="9"/>
      <c r="P27" s="9"/>
      <c r="Q27" s="9"/>
    </row>
    <row r="28" spans="1:17" ht="12.75">
      <c r="A28" s="12"/>
      <c r="B28" s="35">
        <f>IF(A28&gt;0,VLOOKUP(A28,'V-look Details'!C$3:I$61,2,FALSE),0)</f>
        <v>0</v>
      </c>
      <c r="C28" s="13">
        <f>IF(A28&gt;0,VLOOKUP(A28,'V-look Details'!C$3:H$61,3,FALSE),0)</f>
        <v>0</v>
      </c>
      <c r="D28" s="14">
        <f t="shared" si="0"/>
        <v>0</v>
      </c>
      <c r="E28" s="13">
        <f>IF(A28&gt;0,VLOOKUP(A28,'V-look Details'!C$3:H$61,6,FALSE),0)</f>
        <v>0</v>
      </c>
      <c r="F28" s="13">
        <f>IF(A28&gt;0,VLOOKUP(A28,'V-look Details'!C$3:I$61,7,FALSE),0)</f>
        <v>0</v>
      </c>
      <c r="G28" s="14">
        <f t="shared" si="1"/>
        <v>0</v>
      </c>
      <c r="H28" s="14">
        <f t="shared" si="2"/>
        <v>0</v>
      </c>
      <c r="I28" s="9"/>
      <c r="J28" s="9"/>
      <c r="K28" s="9"/>
      <c r="L28" s="9"/>
      <c r="M28" s="9"/>
      <c r="N28" s="9"/>
      <c r="O28" s="9"/>
      <c r="P28" s="9"/>
      <c r="Q28" s="9"/>
    </row>
    <row r="29" spans="1:17" ht="12.75">
      <c r="A29" s="12"/>
      <c r="B29" s="35">
        <f>IF(A29&gt;0,VLOOKUP(A29,'V-look Details'!C$3:I$61,2,FALSE),0)</f>
        <v>0</v>
      </c>
      <c r="C29" s="13">
        <f>IF(A29&gt;0,VLOOKUP(A29,'V-look Details'!C$3:H$61,3,FALSE),0)</f>
        <v>0</v>
      </c>
      <c r="D29" s="14">
        <f t="shared" si="0"/>
        <v>0</v>
      </c>
      <c r="E29" s="13">
        <f>IF(A29&gt;0,VLOOKUP(A29,'V-look Details'!C$3:H$61,6,FALSE),0)</f>
        <v>0</v>
      </c>
      <c r="F29" s="13">
        <f>IF(A29&gt;0,VLOOKUP(A29,'V-look Details'!C$3:I$61,7,FALSE),0)</f>
        <v>0</v>
      </c>
      <c r="G29" s="14">
        <f t="shared" si="1"/>
        <v>0</v>
      </c>
      <c r="H29" s="14">
        <f t="shared" si="2"/>
        <v>0</v>
      </c>
      <c r="I29" s="9"/>
      <c r="J29" s="9"/>
      <c r="K29" s="9"/>
      <c r="L29" s="9"/>
      <c r="M29" s="9"/>
      <c r="N29" s="9"/>
      <c r="O29" s="9"/>
      <c r="P29" s="9"/>
      <c r="Q29" s="9"/>
    </row>
    <row r="30" spans="1:17" ht="12.75">
      <c r="A30" s="12"/>
      <c r="B30" s="35">
        <f>IF(A30&gt;0,VLOOKUP(A30,'V-look Details'!C$3:I$61,2,FALSE),0)</f>
        <v>0</v>
      </c>
      <c r="C30" s="13">
        <f>IF(A30&gt;0,VLOOKUP(A30,'V-look Details'!C$3:H$61,3,FALSE),0)</f>
        <v>0</v>
      </c>
      <c r="D30" s="14">
        <f t="shared" si="0"/>
        <v>0</v>
      </c>
      <c r="E30" s="13">
        <f>IF(A30&gt;0,VLOOKUP(A30,'V-look Details'!C$3:H$61,6,FALSE),0)</f>
        <v>0</v>
      </c>
      <c r="F30" s="13">
        <f>IF(A30&gt;0,VLOOKUP(A30,'V-look Details'!C$3:I$61,7,FALSE),0)</f>
        <v>0</v>
      </c>
      <c r="G30" s="14">
        <f t="shared" si="1"/>
        <v>0</v>
      </c>
      <c r="H30" s="14">
        <f t="shared" si="2"/>
        <v>0</v>
      </c>
      <c r="I30" s="9"/>
      <c r="J30" s="9"/>
      <c r="K30" s="9"/>
      <c r="L30" s="9"/>
      <c r="M30" s="9"/>
      <c r="N30" s="9"/>
      <c r="O30" s="9"/>
      <c r="P30" s="9"/>
      <c r="Q30" s="9"/>
    </row>
    <row r="31" spans="1:17" ht="12.75">
      <c r="A31" s="12"/>
      <c r="B31" s="35">
        <f>IF(A31&gt;0,VLOOKUP(A31,'V-look Details'!C$3:I$61,2,FALSE),0)</f>
        <v>0</v>
      </c>
      <c r="C31" s="13">
        <f>IF(A31&gt;0,VLOOKUP(A31,'V-look Details'!C$3:H$61,3,FALSE),0)</f>
        <v>0</v>
      </c>
      <c r="D31" s="14">
        <f t="shared" si="0"/>
        <v>0</v>
      </c>
      <c r="E31" s="13">
        <f>IF(A31&gt;0,VLOOKUP(A31,'V-look Details'!C$3:H$61,6,FALSE),0)</f>
        <v>0</v>
      </c>
      <c r="F31" s="13">
        <f>IF(A31&gt;0,VLOOKUP(A31,'V-look Details'!C$3:I$61,7,FALSE),0)</f>
        <v>0</v>
      </c>
      <c r="G31" s="14">
        <f t="shared" si="1"/>
        <v>0</v>
      </c>
      <c r="H31" s="14">
        <f t="shared" si="2"/>
        <v>0</v>
      </c>
      <c r="I31" s="9"/>
      <c r="J31" s="9"/>
      <c r="K31" s="9"/>
      <c r="L31" s="9"/>
      <c r="M31" s="9"/>
      <c r="N31" s="9"/>
      <c r="O31" s="9"/>
      <c r="P31" s="9"/>
      <c r="Q31" s="9"/>
    </row>
    <row r="32" spans="1:17" ht="12.75">
      <c r="A32" s="12"/>
      <c r="B32" s="35">
        <f>IF(A32&gt;0,VLOOKUP(A32,'V-look Details'!C$3:I$61,2,FALSE),0)</f>
        <v>0</v>
      </c>
      <c r="C32" s="13">
        <f>IF(A32&gt;0,VLOOKUP(A32,'V-look Details'!C$3:H$61,3,FALSE),0)</f>
        <v>0</v>
      </c>
      <c r="D32" s="14">
        <f>IF(A32&gt;0,+$B$5,0)</f>
        <v>0</v>
      </c>
      <c r="E32" s="13">
        <f>IF(A32&gt;0,VLOOKUP(A32,'V-look Details'!C$3:H$61,6,FALSE),0)</f>
        <v>0</v>
      </c>
      <c r="F32" s="13">
        <f>IF(A32&gt;0,VLOOKUP(A32,'V-look Details'!C$3:I$61,7,FALSE),0)</f>
        <v>0</v>
      </c>
      <c r="G32" s="14">
        <f t="shared" si="1"/>
        <v>0</v>
      </c>
      <c r="H32" s="14">
        <f t="shared" si="2"/>
        <v>0</v>
      </c>
      <c r="I32" s="9"/>
      <c r="J32" s="9"/>
      <c r="K32" s="9"/>
      <c r="L32" s="9"/>
      <c r="M32" s="9"/>
      <c r="N32" s="9"/>
      <c r="O32" s="9"/>
      <c r="P32" s="9"/>
      <c r="Q32" s="9"/>
    </row>
    <row r="33" spans="1:17" ht="12.75">
      <c r="A33" s="12"/>
      <c r="B33" s="35">
        <f>IF(A33&gt;0,VLOOKUP(A33,'V-look Details'!C$3:I$61,2,FALSE),0)</f>
        <v>0</v>
      </c>
      <c r="C33" s="13">
        <f>IF(A33&gt;0,VLOOKUP(A33,'V-look Details'!C$3:H$61,3,FALSE),0)</f>
        <v>0</v>
      </c>
      <c r="D33" s="14">
        <f>IF(A33&gt;0,+$B$5,0)</f>
        <v>0</v>
      </c>
      <c r="E33" s="13">
        <f>IF(A33&gt;0,VLOOKUP(A33,'V-look Details'!C$3:H$61,6,FALSE),0)</f>
        <v>0</v>
      </c>
      <c r="F33" s="13">
        <f>IF(A33&gt;0,VLOOKUP(A33,'V-look Details'!C$3:I$61,7,FALSE),0)</f>
        <v>0</v>
      </c>
      <c r="G33" s="14">
        <f t="shared" si="1"/>
        <v>0</v>
      </c>
      <c r="H33" s="14">
        <f t="shared" si="2"/>
        <v>0</v>
      </c>
      <c r="I33" s="9"/>
      <c r="J33" s="9"/>
      <c r="K33" s="9"/>
      <c r="L33" s="9"/>
      <c r="M33" s="9"/>
      <c r="N33" s="9"/>
      <c r="O33" s="9"/>
      <c r="P33" s="9"/>
      <c r="Q33" s="9"/>
    </row>
    <row r="34" spans="1:17" ht="12.75">
      <c r="A34" s="12"/>
      <c r="B34" s="35">
        <f>IF(A34&gt;0,VLOOKUP(A34,'V-look Details'!C$3:I$61,2,FALSE),0)</f>
        <v>0</v>
      </c>
      <c r="C34" s="13">
        <f>IF(A34&gt;0,VLOOKUP(A34,'V-look Details'!C$3:H$61,3,FALSE),0)</f>
        <v>0</v>
      </c>
      <c r="D34" s="14">
        <f>IF(A34&gt;0,+$B$5,0)</f>
        <v>0</v>
      </c>
      <c r="E34" s="13">
        <f>IF(A34&gt;0,VLOOKUP(A34,'V-look Details'!C$3:H$61,6,FALSE),0)</f>
        <v>0</v>
      </c>
      <c r="F34" s="13">
        <f>IF(A34&gt;0,VLOOKUP(A34,'V-look Details'!C$3:I$61,7,FALSE),0)</f>
        <v>0</v>
      </c>
      <c r="G34" s="14">
        <f t="shared" si="1"/>
        <v>0</v>
      </c>
      <c r="H34" s="14">
        <f t="shared" si="2"/>
        <v>0</v>
      </c>
      <c r="I34" s="9"/>
      <c r="J34" s="9"/>
      <c r="K34" s="9"/>
      <c r="L34" s="9"/>
      <c r="M34" s="9"/>
      <c r="N34" s="9"/>
      <c r="O34" s="9"/>
      <c r="P34" s="9"/>
      <c r="Q34" s="9"/>
    </row>
    <row r="35" spans="1:17" ht="12.75">
      <c r="A35" s="12"/>
      <c r="B35" s="35">
        <f>IF(A35&gt;0,VLOOKUP(A35,'V-look Details'!C$3:I$61,2,FALSE),0)</f>
        <v>0</v>
      </c>
      <c r="C35" s="13">
        <f>IF(A35&gt;0,VLOOKUP(A35,'V-look Details'!C$3:H$61,3,FALSE),0)</f>
        <v>0</v>
      </c>
      <c r="D35" s="14">
        <f>IF(A35&gt;0,+$B$5,0)</f>
        <v>0</v>
      </c>
      <c r="E35" s="13">
        <f>IF(A35&gt;0,VLOOKUP(A35,'V-look Details'!C$3:H$61,6,FALSE),0)</f>
        <v>0</v>
      </c>
      <c r="F35" s="13">
        <f>IF(A35&gt;0,VLOOKUP(A35,'V-look Details'!C$3:I$61,7,FALSE),0)</f>
        <v>0</v>
      </c>
      <c r="G35" s="14">
        <f t="shared" si="1"/>
        <v>0</v>
      </c>
      <c r="H35" s="14">
        <f t="shared" si="2"/>
        <v>0</v>
      </c>
      <c r="I35" s="9"/>
      <c r="J35" s="9"/>
      <c r="K35" s="9"/>
      <c r="L35" s="9"/>
      <c r="M35" s="9"/>
      <c r="N35" s="9"/>
      <c r="O35" s="9"/>
      <c r="P35" s="9"/>
      <c r="Q35" s="9"/>
    </row>
    <row r="36" spans="1:17" ht="12.75">
      <c r="A36" s="12"/>
      <c r="B36" s="35">
        <f>IF(A36&gt;0,VLOOKUP(A36,'V-look Details'!C$3:I$61,2,FALSE),0)</f>
        <v>0</v>
      </c>
      <c r="C36" s="13">
        <f>IF(A36&gt;0,VLOOKUP(A36,'V-look Details'!C$3:H$61,3,FALSE),0)</f>
        <v>0</v>
      </c>
      <c r="D36" s="14">
        <f>IF(A36&gt;0,+$B$5,0)</f>
        <v>0</v>
      </c>
      <c r="E36" s="13">
        <f>IF(A36&gt;0,VLOOKUP(A36,'V-look Details'!C$3:H$61,6,FALSE),0)</f>
        <v>0</v>
      </c>
      <c r="F36" s="13">
        <f>IF(A36&gt;0,VLOOKUP(A36,'V-look Details'!C$3:I$61,7,FALSE),0)</f>
        <v>0</v>
      </c>
      <c r="G36" s="14">
        <f t="shared" si="1"/>
        <v>0</v>
      </c>
      <c r="H36" s="14">
        <f t="shared" si="2"/>
        <v>0</v>
      </c>
      <c r="I36" s="9"/>
      <c r="J36" s="9"/>
      <c r="K36" s="9"/>
      <c r="L36" s="9"/>
      <c r="M36" s="9"/>
      <c r="N36" s="9"/>
      <c r="O36" s="9"/>
      <c r="P36" s="9"/>
      <c r="Q36" s="9"/>
    </row>
    <row r="37" spans="1:17" ht="12.75">
      <c r="A37" s="12"/>
      <c r="B37" s="35">
        <f>IF(A37&gt;0,VLOOKUP(A37,'V-look Details'!C$3:I$61,2,FALSE),0)</f>
        <v>0</v>
      </c>
      <c r="C37" s="13">
        <f>IF(A37&gt;0,VLOOKUP(A37,'V-look Details'!C$3:H$61,3,FALSE),0)</f>
        <v>0</v>
      </c>
      <c r="D37" s="14">
        <f t="shared" si="0"/>
        <v>0</v>
      </c>
      <c r="E37" s="13">
        <f>IF(A37&gt;0,VLOOKUP(A37,'V-look Details'!C$3:H$61,6,FALSE),0)</f>
        <v>0</v>
      </c>
      <c r="F37" s="13">
        <f>IF(A37&gt;0,VLOOKUP(A37,'V-look Details'!C$3:I$61,7,FALSE),0)</f>
        <v>0</v>
      </c>
      <c r="G37" s="14">
        <f t="shared" si="1"/>
        <v>0</v>
      </c>
      <c r="H37" s="14">
        <f t="shared" si="2"/>
        <v>0</v>
      </c>
      <c r="I37" s="9"/>
      <c r="J37" s="9"/>
      <c r="K37" s="9"/>
      <c r="L37" s="9"/>
      <c r="M37" s="9"/>
      <c r="N37" s="9"/>
      <c r="O37" s="9"/>
      <c r="P37" s="9"/>
      <c r="Q37" s="9"/>
    </row>
    <row r="38" spans="1:17" ht="12.75">
      <c r="A38" s="12"/>
      <c r="B38" s="35">
        <f>IF(A38&gt;0,VLOOKUP(A38,'V-look Details'!C$3:I$61,2,FALSE),0)</f>
        <v>0</v>
      </c>
      <c r="C38" s="13">
        <f>IF(A38&gt;0,VLOOKUP(A38,'V-look Details'!C$3:H$61,3,FALSE),0)</f>
        <v>0</v>
      </c>
      <c r="D38" s="14">
        <f t="shared" si="0"/>
        <v>0</v>
      </c>
      <c r="E38" s="13">
        <f>IF(A38&gt;0,VLOOKUP(A38,'V-look Details'!C$3:H$61,6,FALSE),0)</f>
        <v>0</v>
      </c>
      <c r="F38" s="13">
        <f>IF(A38&gt;0,VLOOKUP(A38,'V-look Details'!C$3:I$61,7,FALSE),0)</f>
        <v>0</v>
      </c>
      <c r="G38" s="14">
        <f t="shared" si="1"/>
        <v>0</v>
      </c>
      <c r="H38" s="14">
        <f t="shared" si="2"/>
        <v>0</v>
      </c>
      <c r="I38" s="9"/>
      <c r="J38" s="9"/>
      <c r="K38" s="9"/>
      <c r="L38" s="9"/>
      <c r="M38" s="9"/>
      <c r="N38" s="9"/>
      <c r="O38" s="9"/>
      <c r="P38" s="9"/>
      <c r="Q38" s="9"/>
    </row>
    <row r="39" spans="1:17" ht="12.75">
      <c r="A39" s="12"/>
      <c r="B39" s="35">
        <f>IF(A39&gt;0,VLOOKUP(A39,'V-look Details'!C$3:I$61,2,FALSE),0)</f>
        <v>0</v>
      </c>
      <c r="C39" s="13">
        <f>IF(A39&gt;0,VLOOKUP(A39,'V-look Details'!C$3:H$61,3,FALSE),0)</f>
        <v>0</v>
      </c>
      <c r="D39" s="14">
        <f t="shared" si="0"/>
        <v>0</v>
      </c>
      <c r="E39" s="13">
        <f>IF(A39&gt;0,VLOOKUP(A39,'V-look Details'!C$3:H$61,6,FALSE),0)</f>
        <v>0</v>
      </c>
      <c r="F39" s="13">
        <f>IF(A39&gt;0,VLOOKUP(A39,'V-look Details'!C$3:I$61,7,FALSE),0)</f>
        <v>0</v>
      </c>
      <c r="G39" s="14">
        <f t="shared" si="1"/>
        <v>0</v>
      </c>
      <c r="H39" s="14">
        <f t="shared" si="2"/>
        <v>0</v>
      </c>
      <c r="I39" s="9"/>
      <c r="J39" s="9"/>
      <c r="K39" s="9"/>
      <c r="L39" s="9"/>
      <c r="M39" s="9"/>
      <c r="N39" s="9"/>
      <c r="O39" s="9"/>
      <c r="P39" s="9"/>
      <c r="Q39" s="9"/>
    </row>
    <row r="40" spans="1:17" ht="12.75">
      <c r="A40" s="12"/>
      <c r="B40" s="35">
        <f>IF(A40&gt;0,VLOOKUP(A40,'V-look Details'!C$3:I$61,2,FALSE),0)</f>
        <v>0</v>
      </c>
      <c r="C40" s="13">
        <f>IF(A40&gt;0,VLOOKUP(A40,'V-look Details'!C$3:H$61,3,FALSE),0)</f>
        <v>0</v>
      </c>
      <c r="D40" s="14">
        <f t="shared" si="0"/>
        <v>0</v>
      </c>
      <c r="E40" s="13">
        <f>IF(A40&gt;0,VLOOKUP(A40,'V-look Details'!C$3:H$61,6,FALSE),0)</f>
        <v>0</v>
      </c>
      <c r="F40" s="13">
        <f>IF(A40&gt;0,VLOOKUP(A40,'V-look Details'!C$3:I$61,7,FALSE),0)</f>
        <v>0</v>
      </c>
      <c r="G40" s="14">
        <f t="shared" si="1"/>
        <v>0</v>
      </c>
      <c r="H40" s="14">
        <f t="shared" si="2"/>
        <v>0</v>
      </c>
      <c r="I40" s="9"/>
      <c r="J40" s="9"/>
      <c r="K40" s="9"/>
      <c r="L40" s="9"/>
      <c r="M40" s="9"/>
      <c r="N40" s="9"/>
      <c r="O40" s="9"/>
      <c r="P40" s="9"/>
      <c r="Q40" s="9"/>
    </row>
    <row r="41" spans="1:17" ht="12.75">
      <c r="A41" s="12"/>
      <c r="B41" s="35">
        <f>IF(A41&gt;0,VLOOKUP(A41,'V-look Details'!C$3:I$61,2,FALSE),0)</f>
        <v>0</v>
      </c>
      <c r="C41" s="13">
        <f>IF(A41&gt;0,VLOOKUP(A41,'V-look Details'!C$3:H$61,3,FALSE),0)</f>
        <v>0</v>
      </c>
      <c r="D41" s="14">
        <f t="shared" si="0"/>
        <v>0</v>
      </c>
      <c r="E41" s="13">
        <f>IF(A41&gt;0,VLOOKUP(A41,'V-look Details'!C$3:H$61,6,FALSE),0)</f>
        <v>0</v>
      </c>
      <c r="F41" s="13">
        <f>IF(A41&gt;0,VLOOKUP(A41,'V-look Details'!C$3:I$61,7,FALSE),0)</f>
        <v>0</v>
      </c>
      <c r="G41" s="14">
        <f t="shared" si="1"/>
        <v>0</v>
      </c>
      <c r="H41" s="14">
        <f t="shared" si="2"/>
        <v>0</v>
      </c>
      <c r="I41" s="9"/>
      <c r="J41" s="9"/>
      <c r="K41" s="9"/>
      <c r="L41" s="9"/>
      <c r="M41" s="9"/>
      <c r="N41" s="9"/>
      <c r="O41" s="9"/>
      <c r="P41" s="9"/>
      <c r="Q41" s="9"/>
    </row>
    <row r="42" spans="1:17" ht="12.75">
      <c r="A42" s="12"/>
      <c r="B42" s="35">
        <f>IF(A42&gt;0,VLOOKUP(A42,'V-look Details'!C$3:I$61,2,FALSE),0)</f>
        <v>0</v>
      </c>
      <c r="C42" s="13">
        <f>IF(A42&gt;0,VLOOKUP(A42,'V-look Details'!C$3:H$61,3,FALSE),0)</f>
        <v>0</v>
      </c>
      <c r="D42" s="14">
        <f t="shared" si="0"/>
        <v>0</v>
      </c>
      <c r="E42" s="13">
        <f>IF(A42&gt;0,VLOOKUP(A42,'V-look Details'!C$3:H$61,6,FALSE),0)</f>
        <v>0</v>
      </c>
      <c r="F42" s="13">
        <f>IF(A42&gt;0,VLOOKUP(A42,'V-look Details'!C$3:I$61,7,FALSE),0)</f>
        <v>0</v>
      </c>
      <c r="G42" s="14">
        <f t="shared" si="1"/>
        <v>0</v>
      </c>
      <c r="H42" s="14">
        <f t="shared" si="2"/>
        <v>0</v>
      </c>
      <c r="I42" s="9"/>
      <c r="J42" s="9"/>
      <c r="K42" s="9"/>
      <c r="L42" s="9"/>
      <c r="M42" s="9"/>
      <c r="N42" s="9"/>
      <c r="O42" s="9"/>
      <c r="P42" s="9"/>
      <c r="Q42" s="9"/>
    </row>
    <row r="43" spans="1:17" ht="12.75">
      <c r="A43" s="12"/>
      <c r="B43" s="35">
        <f>IF(A43&gt;0,VLOOKUP(A43,'V-look Details'!C$3:I$61,2,FALSE),0)</f>
        <v>0</v>
      </c>
      <c r="C43" s="13">
        <f>IF(A43&gt;0,VLOOKUP(A43,'V-look Details'!C$3:H$61,3,FALSE),0)</f>
        <v>0</v>
      </c>
      <c r="D43" s="14">
        <f t="shared" si="0"/>
        <v>0</v>
      </c>
      <c r="E43" s="13">
        <f>IF(A43&gt;0,VLOOKUP(A43,'V-look Details'!C$3:H$61,6,FALSE),0)</f>
        <v>0</v>
      </c>
      <c r="F43" s="13">
        <f>IF(A43&gt;0,VLOOKUP(A43,'V-look Details'!C$3:I$61,7,FALSE),0)</f>
        <v>0</v>
      </c>
      <c r="G43" s="14">
        <f t="shared" si="1"/>
        <v>0</v>
      </c>
      <c r="H43" s="14">
        <f t="shared" si="2"/>
        <v>0</v>
      </c>
      <c r="I43" s="9"/>
      <c r="J43" s="9"/>
      <c r="K43" s="9"/>
      <c r="L43" s="9"/>
      <c r="M43" s="9"/>
      <c r="N43" s="9"/>
      <c r="O43" s="9"/>
      <c r="P43" s="9"/>
      <c r="Q43" s="9"/>
    </row>
    <row r="44" spans="2:3" ht="12.75">
      <c r="B44" s="15"/>
      <c r="C44" s="15"/>
    </row>
    <row r="45" spans="7:8" ht="12.75">
      <c r="G45" s="16">
        <f>SUM(G9:G43)</f>
        <v>0</v>
      </c>
      <c r="H45" s="16">
        <f>SUM(H9:H43)</f>
        <v>0</v>
      </c>
    </row>
    <row r="46" spans="1:3" ht="12.75">
      <c r="A46" s="23" t="s">
        <v>28</v>
      </c>
      <c r="B46" s="24"/>
      <c r="C46" s="24"/>
    </row>
    <row r="47" spans="1:3" ht="12.75">
      <c r="A47" s="23" t="s">
        <v>29</v>
      </c>
      <c r="B47" s="24"/>
      <c r="C47" s="24"/>
    </row>
    <row r="49" ht="12.75">
      <c r="A49" s="7" t="s">
        <v>30</v>
      </c>
    </row>
    <row r="50" spans="1:7" ht="15">
      <c r="A50" s="7" t="s">
        <v>31</v>
      </c>
      <c r="D50" s="17" t="s">
        <v>32</v>
      </c>
      <c r="G50" s="18">
        <f>IF(G45&gt;K53,K53+H45,+G45+H45)</f>
        <v>0</v>
      </c>
    </row>
    <row r="51" ht="12.75">
      <c r="A51" t="s">
        <v>54</v>
      </c>
    </row>
    <row r="52" ht="14.25">
      <c r="A52" s="19" t="s">
        <v>58</v>
      </c>
    </row>
    <row r="53" spans="1:11" ht="12.75">
      <c r="A53" t="s">
        <v>40</v>
      </c>
      <c r="J53" s="17" t="s">
        <v>39</v>
      </c>
      <c r="K53" s="25">
        <v>900</v>
      </c>
    </row>
    <row r="54" ht="13.5" thickBot="1"/>
    <row r="55" spans="1:17" ht="12.75">
      <c r="A55" s="44" t="str">
        <f>IF(TESTTABELLE!B37&gt;0,TESTTABELLE!E1,TESTTABELLE!F1)</f>
        <v> Hier erscheint ein Haftungsausschluss welcher nur gilt für Vereine, welche Rennen 102 und/oder 210 melden.</v>
      </c>
      <c r="B55" s="45"/>
      <c r="C55" s="45"/>
      <c r="D55" s="45"/>
      <c r="E55" s="45"/>
      <c r="F55" s="45"/>
      <c r="G55" s="45"/>
      <c r="H55" s="45"/>
      <c r="I55" s="45"/>
      <c r="J55" s="45"/>
      <c r="K55" s="45"/>
      <c r="L55" s="45"/>
      <c r="M55" s="45"/>
      <c r="N55" s="45"/>
      <c r="O55" s="45"/>
      <c r="P55" s="45"/>
      <c r="Q55" s="46"/>
    </row>
    <row r="56" spans="1:17" ht="12.75">
      <c r="A56" s="47"/>
      <c r="B56" s="48"/>
      <c r="C56" s="48"/>
      <c r="D56" s="48"/>
      <c r="E56" s="48"/>
      <c r="F56" s="48"/>
      <c r="G56" s="48"/>
      <c r="H56" s="48"/>
      <c r="I56" s="48"/>
      <c r="J56" s="48"/>
      <c r="K56" s="48"/>
      <c r="L56" s="48"/>
      <c r="M56" s="48"/>
      <c r="N56" s="48"/>
      <c r="O56" s="48"/>
      <c r="P56" s="48"/>
      <c r="Q56" s="49"/>
    </row>
    <row r="57" spans="1:17" ht="12.75">
      <c r="A57" s="47"/>
      <c r="B57" s="48"/>
      <c r="C57" s="48"/>
      <c r="D57" s="48"/>
      <c r="E57" s="48"/>
      <c r="F57" s="48"/>
      <c r="G57" s="48"/>
      <c r="H57" s="48"/>
      <c r="I57" s="48"/>
      <c r="J57" s="48"/>
      <c r="K57" s="48"/>
      <c r="L57" s="48"/>
      <c r="M57" s="48"/>
      <c r="N57" s="48"/>
      <c r="O57" s="48"/>
      <c r="P57" s="48"/>
      <c r="Q57" s="49"/>
    </row>
    <row r="58" spans="1:17" ht="12.75">
      <c r="A58" s="47"/>
      <c r="B58" s="48"/>
      <c r="C58" s="48"/>
      <c r="D58" s="48"/>
      <c r="E58" s="48"/>
      <c r="F58" s="48"/>
      <c r="G58" s="48"/>
      <c r="H58" s="48"/>
      <c r="I58" s="48"/>
      <c r="J58" s="48"/>
      <c r="K58" s="48"/>
      <c r="L58" s="48"/>
      <c r="M58" s="48"/>
      <c r="N58" s="48"/>
      <c r="O58" s="48"/>
      <c r="P58" s="48"/>
      <c r="Q58" s="49"/>
    </row>
    <row r="59" spans="1:17" ht="12.75">
      <c r="A59" s="47"/>
      <c r="B59" s="48"/>
      <c r="C59" s="48"/>
      <c r="D59" s="48"/>
      <c r="E59" s="48"/>
      <c r="F59" s="48"/>
      <c r="G59" s="48"/>
      <c r="H59" s="48"/>
      <c r="I59" s="48"/>
      <c r="J59" s="48"/>
      <c r="K59" s="48"/>
      <c r="L59" s="48"/>
      <c r="M59" s="48"/>
      <c r="N59" s="48"/>
      <c r="O59" s="48"/>
      <c r="P59" s="48"/>
      <c r="Q59" s="49"/>
    </row>
    <row r="60" spans="1:17" ht="12.75">
      <c r="A60" s="47"/>
      <c r="B60" s="48"/>
      <c r="C60" s="48"/>
      <c r="D60" s="48"/>
      <c r="E60" s="48"/>
      <c r="F60" s="48"/>
      <c r="G60" s="48"/>
      <c r="H60" s="48"/>
      <c r="I60" s="48"/>
      <c r="J60" s="48"/>
      <c r="K60" s="48"/>
      <c r="L60" s="48"/>
      <c r="M60" s="48"/>
      <c r="N60" s="48"/>
      <c r="O60" s="48"/>
      <c r="P60" s="48"/>
      <c r="Q60" s="49"/>
    </row>
    <row r="61" spans="1:17" ht="12.75">
      <c r="A61" s="47"/>
      <c r="B61" s="48"/>
      <c r="C61" s="48"/>
      <c r="D61" s="48"/>
      <c r="E61" s="48"/>
      <c r="F61" s="48"/>
      <c r="G61" s="48"/>
      <c r="H61" s="48"/>
      <c r="I61" s="48"/>
      <c r="J61" s="48"/>
      <c r="K61" s="48"/>
      <c r="L61" s="48"/>
      <c r="M61" s="48"/>
      <c r="N61" s="48"/>
      <c r="O61" s="48"/>
      <c r="P61" s="48"/>
      <c r="Q61" s="49"/>
    </row>
    <row r="62" spans="1:17" ht="12.75">
      <c r="A62" s="47"/>
      <c r="B62" s="48"/>
      <c r="C62" s="48"/>
      <c r="D62" s="48"/>
      <c r="E62" s="48"/>
      <c r="F62" s="48"/>
      <c r="G62" s="48"/>
      <c r="H62" s="48"/>
      <c r="I62" s="48"/>
      <c r="J62" s="48"/>
      <c r="K62" s="48"/>
      <c r="L62" s="48"/>
      <c r="M62" s="48"/>
      <c r="N62" s="48"/>
      <c r="O62" s="48"/>
      <c r="P62" s="48"/>
      <c r="Q62" s="49"/>
    </row>
    <row r="63" spans="1:17" ht="12.75">
      <c r="A63" s="47"/>
      <c r="B63" s="48"/>
      <c r="C63" s="48"/>
      <c r="D63" s="48"/>
      <c r="E63" s="48"/>
      <c r="F63" s="48"/>
      <c r="G63" s="48"/>
      <c r="H63" s="48"/>
      <c r="I63" s="48"/>
      <c r="J63" s="48"/>
      <c r="K63" s="48"/>
      <c r="L63" s="48"/>
      <c r="M63" s="48"/>
      <c r="N63" s="48"/>
      <c r="O63" s="48"/>
      <c r="P63" s="48"/>
      <c r="Q63" s="49"/>
    </row>
    <row r="64" spans="1:17" ht="12.75">
      <c r="A64" s="47"/>
      <c r="B64" s="48"/>
      <c r="C64" s="48"/>
      <c r="D64" s="48"/>
      <c r="E64" s="48"/>
      <c r="F64" s="48"/>
      <c r="G64" s="48"/>
      <c r="H64" s="48"/>
      <c r="I64" s="48"/>
      <c r="J64" s="48"/>
      <c r="K64" s="48"/>
      <c r="L64" s="48"/>
      <c r="M64" s="48"/>
      <c r="N64" s="48"/>
      <c r="O64" s="48"/>
      <c r="P64" s="48"/>
      <c r="Q64" s="49"/>
    </row>
    <row r="65" spans="1:17" ht="13.5" thickBot="1">
      <c r="A65" s="50"/>
      <c r="B65" s="51"/>
      <c r="C65" s="51"/>
      <c r="D65" s="51"/>
      <c r="E65" s="51"/>
      <c r="F65" s="51"/>
      <c r="G65" s="51"/>
      <c r="H65" s="51"/>
      <c r="I65" s="51"/>
      <c r="J65" s="51"/>
      <c r="K65" s="51"/>
      <c r="L65" s="51"/>
      <c r="M65" s="51"/>
      <c r="N65" s="51"/>
      <c r="O65" s="51"/>
      <c r="P65" s="51"/>
      <c r="Q65" s="52"/>
    </row>
    <row r="67" ht="54.75" customHeight="1"/>
    <row r="68" ht="54.75" customHeight="1"/>
    <row r="69" ht="54.75" customHeight="1"/>
    <row r="70" ht="54.75" customHeight="1"/>
    <row r="71" ht="54.75" customHeight="1"/>
    <row r="72" ht="54.75" customHeight="1"/>
    <row r="73" ht="54.75" customHeight="1"/>
    <row r="74" ht="54.75" customHeight="1"/>
    <row r="75" ht="54.75" customHeight="1"/>
    <row r="76" ht="54.75" customHeight="1"/>
    <row r="77" ht="54.75" customHeight="1"/>
    <row r="78" ht="54.75" customHeight="1"/>
    <row r="79" ht="54.75" customHeight="1"/>
    <row r="80" ht="12.75">
      <c r="D80" s="28" t="s">
        <v>100</v>
      </c>
    </row>
  </sheetData>
  <sheetProtection password="DF45" sheet="1"/>
  <mergeCells count="1">
    <mergeCell ref="A55:Q65"/>
  </mergeCells>
  <printOptions/>
  <pageMargins left="0.7480314960629921" right="0.7874015748031497" top="0.4330708661417323" bottom="0.35433070866141736" header="0.15748031496062992" footer="0.2755905511811024"/>
  <pageSetup fitToHeight="1" fitToWidth="1" horizontalDpi="600" verticalDpi="600" orientation="landscape" paperSize="9" scale="35" r:id="rId1"/>
  <headerFooter alignWithMargins="0">
    <oddHeader>&amp;L&amp;"Arial,Fett"&amp;16SWISS ALPINE ROWING TROPHY</oddHeader>
  </headerFooter>
</worksheet>
</file>

<file path=xl/worksheets/sheet2.xml><?xml version="1.0" encoding="utf-8"?>
<worksheet xmlns="http://schemas.openxmlformats.org/spreadsheetml/2006/main" xmlns:r="http://schemas.openxmlformats.org/officeDocument/2006/relationships">
  <dimension ref="A2:J62"/>
  <sheetViews>
    <sheetView zoomScalePageLayoutView="0" workbookViewId="0" topLeftCell="A1">
      <selection activeCell="E39" sqref="E39"/>
    </sheetView>
  </sheetViews>
  <sheetFormatPr defaultColWidth="8.8515625" defaultRowHeight="12.75"/>
  <cols>
    <col min="1" max="2" width="8.8515625" style="0" customWidth="1"/>
    <col min="3" max="3" width="9.140625" style="1" customWidth="1"/>
    <col min="4" max="4" width="15.57421875" style="0" customWidth="1"/>
    <col min="5" max="5" width="34.00390625" style="0" customWidth="1"/>
    <col min="6" max="6" width="16.421875" style="0" bestFit="1" customWidth="1"/>
    <col min="7" max="7" width="15.8515625" style="0" bestFit="1" customWidth="1"/>
  </cols>
  <sheetData>
    <row r="2" spans="3:10" ht="12.75">
      <c r="C2" s="1" t="s">
        <v>0</v>
      </c>
      <c r="D2" t="s">
        <v>62</v>
      </c>
      <c r="E2" t="s">
        <v>1</v>
      </c>
      <c r="F2" t="s">
        <v>63</v>
      </c>
      <c r="G2" t="s">
        <v>64</v>
      </c>
      <c r="H2" t="s">
        <v>2</v>
      </c>
      <c r="J2" t="s">
        <v>88</v>
      </c>
    </row>
    <row r="3" spans="2:9" ht="12.75">
      <c r="B3" t="s">
        <v>97</v>
      </c>
      <c r="C3" s="1" t="s">
        <v>3</v>
      </c>
      <c r="D3" s="34" t="s">
        <v>61</v>
      </c>
      <c r="E3" s="27" t="s">
        <v>99</v>
      </c>
      <c r="F3" s="31" t="s">
        <v>65</v>
      </c>
      <c r="G3" s="31"/>
      <c r="H3" s="4">
        <v>50</v>
      </c>
      <c r="I3" s="28" t="s">
        <v>59</v>
      </c>
    </row>
    <row r="4" spans="2:9" ht="12.75">
      <c r="B4" t="s">
        <v>97</v>
      </c>
      <c r="C4" s="1" t="s">
        <v>4</v>
      </c>
      <c r="D4" s="34" t="s">
        <v>61</v>
      </c>
      <c r="E4" s="27" t="s">
        <v>98</v>
      </c>
      <c r="F4" s="31"/>
      <c r="G4" s="31" t="s">
        <v>66</v>
      </c>
      <c r="H4" s="4">
        <v>50</v>
      </c>
      <c r="I4" s="28" t="s">
        <v>59</v>
      </c>
    </row>
    <row r="5" spans="2:9" ht="12.75">
      <c r="B5" t="s">
        <v>97</v>
      </c>
      <c r="C5" s="1" t="s">
        <v>5</v>
      </c>
      <c r="D5" s="34" t="s">
        <v>61</v>
      </c>
      <c r="E5" s="27" t="s">
        <v>55</v>
      </c>
      <c r="F5" s="31" t="s">
        <v>67</v>
      </c>
      <c r="G5" s="31"/>
      <c r="H5" s="4">
        <v>50</v>
      </c>
      <c r="I5" s="28" t="s">
        <v>59</v>
      </c>
    </row>
    <row r="6" spans="2:9" ht="12.75">
      <c r="B6" t="s">
        <v>97</v>
      </c>
      <c r="C6" s="1" t="s">
        <v>6</v>
      </c>
      <c r="D6" s="34" t="s">
        <v>61</v>
      </c>
      <c r="E6" s="27" t="s">
        <v>56</v>
      </c>
      <c r="F6" s="31"/>
      <c r="G6" s="31" t="s">
        <v>68</v>
      </c>
      <c r="H6" s="4">
        <v>50</v>
      </c>
      <c r="I6" s="28" t="s">
        <v>59</v>
      </c>
    </row>
    <row r="7" spans="4:9" ht="12.75">
      <c r="D7" s="34"/>
      <c r="E7" s="27"/>
      <c r="F7" s="31"/>
      <c r="G7" s="31"/>
      <c r="H7" s="4"/>
      <c r="I7" s="28"/>
    </row>
    <row r="8" spans="1:10" ht="12.75">
      <c r="A8" s="7" t="s">
        <v>36</v>
      </c>
      <c r="B8" t="s">
        <v>34</v>
      </c>
      <c r="C8" s="1">
        <v>101</v>
      </c>
      <c r="D8" s="34" t="s">
        <v>61</v>
      </c>
      <c r="E8" s="21" t="s">
        <v>38</v>
      </c>
      <c r="F8" s="32" t="s">
        <v>73</v>
      </c>
      <c r="G8" s="33" t="s">
        <v>86</v>
      </c>
      <c r="H8" s="4">
        <v>25</v>
      </c>
      <c r="I8" t="s">
        <v>34</v>
      </c>
      <c r="J8" t="s">
        <v>89</v>
      </c>
    </row>
    <row r="9" spans="1:9" ht="25.5" customHeight="1">
      <c r="A9" s="7" t="s">
        <v>36</v>
      </c>
      <c r="B9" t="s">
        <v>34</v>
      </c>
      <c r="C9" s="1">
        <f aca="true" t="shared" si="0" ref="C9:C28">+C8+1</f>
        <v>102</v>
      </c>
      <c r="D9" s="34" t="s">
        <v>69</v>
      </c>
      <c r="E9" s="2" t="s">
        <v>57</v>
      </c>
      <c r="F9" s="53" t="s">
        <v>74</v>
      </c>
      <c r="G9" s="53"/>
      <c r="H9" s="5">
        <v>40</v>
      </c>
      <c r="I9" t="s">
        <v>34</v>
      </c>
    </row>
    <row r="10" spans="1:9" ht="12.75" customHeight="1">
      <c r="A10" s="7" t="s">
        <v>36</v>
      </c>
      <c r="B10" t="s">
        <v>34</v>
      </c>
      <c r="C10" s="1">
        <f t="shared" si="0"/>
        <v>103</v>
      </c>
      <c r="D10" s="34" t="s">
        <v>70</v>
      </c>
      <c r="E10" s="2" t="s">
        <v>51</v>
      </c>
      <c r="F10" s="34" t="s">
        <v>75</v>
      </c>
      <c r="G10" s="34"/>
      <c r="H10" s="5">
        <v>40</v>
      </c>
      <c r="I10" t="s">
        <v>34</v>
      </c>
    </row>
    <row r="11" spans="1:9" ht="12.75">
      <c r="A11" s="7" t="s">
        <v>36</v>
      </c>
      <c r="B11" t="s">
        <v>34</v>
      </c>
      <c r="C11" s="1">
        <f t="shared" si="0"/>
        <v>104</v>
      </c>
      <c r="D11" s="34" t="s">
        <v>70</v>
      </c>
      <c r="E11" s="2" t="s">
        <v>48</v>
      </c>
      <c r="F11" s="34"/>
      <c r="G11" s="34" t="s">
        <v>76</v>
      </c>
      <c r="H11" s="5">
        <v>40</v>
      </c>
      <c r="I11" t="s">
        <v>34</v>
      </c>
    </row>
    <row r="12" spans="1:9" ht="12.75">
      <c r="A12" s="7" t="s">
        <v>36</v>
      </c>
      <c r="B12" t="s">
        <v>34</v>
      </c>
      <c r="C12" s="1">
        <f t="shared" si="0"/>
        <v>105</v>
      </c>
      <c r="D12" s="34" t="s">
        <v>71</v>
      </c>
      <c r="E12" s="2" t="s">
        <v>46</v>
      </c>
      <c r="F12" s="34" t="s">
        <v>77</v>
      </c>
      <c r="G12" s="34"/>
      <c r="H12" s="4">
        <v>25</v>
      </c>
      <c r="I12" t="s">
        <v>34</v>
      </c>
    </row>
    <row r="13" spans="1:9" ht="12.75">
      <c r="A13" s="7" t="s">
        <v>36</v>
      </c>
      <c r="B13" t="s">
        <v>34</v>
      </c>
      <c r="C13" s="1">
        <f t="shared" si="0"/>
        <v>106</v>
      </c>
      <c r="D13" s="34" t="s">
        <v>71</v>
      </c>
      <c r="E13" s="2" t="s">
        <v>47</v>
      </c>
      <c r="F13" s="34"/>
      <c r="G13" s="34" t="s">
        <v>78</v>
      </c>
      <c r="H13" s="4">
        <v>25</v>
      </c>
      <c r="I13" t="s">
        <v>34</v>
      </c>
    </row>
    <row r="14" spans="1:9" ht="12.75">
      <c r="A14" s="7" t="s">
        <v>36</v>
      </c>
      <c r="B14" t="s">
        <v>34</v>
      </c>
      <c r="C14" s="1">
        <f t="shared" si="0"/>
        <v>107</v>
      </c>
      <c r="D14" s="34" t="s">
        <v>61</v>
      </c>
      <c r="E14" s="2" t="s">
        <v>42</v>
      </c>
      <c r="F14" s="34" t="s">
        <v>79</v>
      </c>
      <c r="G14" s="34"/>
      <c r="H14" s="5">
        <v>25</v>
      </c>
      <c r="I14" t="s">
        <v>34</v>
      </c>
    </row>
    <row r="15" spans="1:9" ht="12.75">
      <c r="A15" s="7" t="s">
        <v>36</v>
      </c>
      <c r="B15" t="s">
        <v>34</v>
      </c>
      <c r="C15" s="1">
        <f t="shared" si="0"/>
        <v>108</v>
      </c>
      <c r="D15" s="34" t="s">
        <v>61</v>
      </c>
      <c r="E15" s="2" t="s">
        <v>10</v>
      </c>
      <c r="F15" s="53" t="s">
        <v>80</v>
      </c>
      <c r="G15" s="53"/>
      <c r="H15" s="5">
        <v>25</v>
      </c>
      <c r="I15" t="s">
        <v>34</v>
      </c>
    </row>
    <row r="16" spans="1:9" ht="12.75">
      <c r="A16" s="7" t="s">
        <v>36</v>
      </c>
      <c r="B16" t="s">
        <v>34</v>
      </c>
      <c r="C16" s="1">
        <f t="shared" si="0"/>
        <v>109</v>
      </c>
      <c r="D16" s="34" t="s">
        <v>61</v>
      </c>
      <c r="E16" s="2" t="s">
        <v>43</v>
      </c>
      <c r="F16" s="34"/>
      <c r="G16" s="34" t="s">
        <v>81</v>
      </c>
      <c r="H16" s="5">
        <v>25</v>
      </c>
      <c r="I16" t="s">
        <v>34</v>
      </c>
    </row>
    <row r="17" spans="1:9" ht="12.75">
      <c r="A17" s="7" t="s">
        <v>36</v>
      </c>
      <c r="B17" t="s">
        <v>34</v>
      </c>
      <c r="C17" s="1">
        <f t="shared" si="0"/>
        <v>110</v>
      </c>
      <c r="D17" s="34" t="s">
        <v>70</v>
      </c>
      <c r="E17" s="2" t="s">
        <v>44</v>
      </c>
      <c r="F17" s="53" t="s">
        <v>82</v>
      </c>
      <c r="G17" s="53"/>
      <c r="H17" s="4">
        <v>40</v>
      </c>
      <c r="I17" t="s">
        <v>34</v>
      </c>
    </row>
    <row r="18" spans="1:9" ht="12.75" customHeight="1">
      <c r="A18" s="7" t="s">
        <v>36</v>
      </c>
      <c r="B18" t="s">
        <v>34</v>
      </c>
      <c r="C18" s="1">
        <f t="shared" si="0"/>
        <v>111</v>
      </c>
      <c r="D18" s="34" t="s">
        <v>70</v>
      </c>
      <c r="E18" s="2" t="s">
        <v>10</v>
      </c>
      <c r="F18" s="53" t="s">
        <v>80</v>
      </c>
      <c r="G18" s="53"/>
      <c r="H18" s="4">
        <v>40</v>
      </c>
      <c r="I18" t="s">
        <v>34</v>
      </c>
    </row>
    <row r="19" spans="1:9" ht="12.75" customHeight="1">
      <c r="A19" s="7" t="s">
        <v>36</v>
      </c>
      <c r="B19" t="s">
        <v>34</v>
      </c>
      <c r="C19" s="1">
        <f t="shared" si="0"/>
        <v>112</v>
      </c>
      <c r="D19" s="34" t="s">
        <v>70</v>
      </c>
      <c r="E19" s="2" t="s">
        <v>52</v>
      </c>
      <c r="F19" s="53" t="s">
        <v>84</v>
      </c>
      <c r="G19" s="53"/>
      <c r="H19" s="4">
        <v>40</v>
      </c>
      <c r="I19" t="s">
        <v>34</v>
      </c>
    </row>
    <row r="20" spans="1:9" ht="12.75">
      <c r="A20" s="7" t="s">
        <v>36</v>
      </c>
      <c r="B20" t="s">
        <v>34</v>
      </c>
      <c r="C20" s="1">
        <f t="shared" si="0"/>
        <v>113</v>
      </c>
      <c r="D20" s="34" t="s">
        <v>71</v>
      </c>
      <c r="E20" s="2" t="s">
        <v>45</v>
      </c>
      <c r="F20" s="34" t="s">
        <v>75</v>
      </c>
      <c r="G20" s="34"/>
      <c r="H20" s="4">
        <v>25</v>
      </c>
      <c r="I20" t="s">
        <v>34</v>
      </c>
    </row>
    <row r="21" spans="1:9" ht="12.75">
      <c r="A21" s="7" t="s">
        <v>36</v>
      </c>
      <c r="B21" t="s">
        <v>34</v>
      </c>
      <c r="C21" s="1">
        <f t="shared" si="0"/>
        <v>114</v>
      </c>
      <c r="D21" s="34" t="s">
        <v>71</v>
      </c>
      <c r="E21" s="2" t="s">
        <v>48</v>
      </c>
      <c r="F21" s="34"/>
      <c r="G21" s="34" t="s">
        <v>76</v>
      </c>
      <c r="H21" s="4">
        <v>25</v>
      </c>
      <c r="I21" t="s">
        <v>34</v>
      </c>
    </row>
    <row r="22" spans="1:9" ht="12.75">
      <c r="A22" s="7" t="s">
        <v>36</v>
      </c>
      <c r="B22" t="s">
        <v>34</v>
      </c>
      <c r="C22" s="1">
        <f t="shared" si="0"/>
        <v>115</v>
      </c>
      <c r="D22" s="34" t="s">
        <v>70</v>
      </c>
      <c r="E22" s="2" t="s">
        <v>53</v>
      </c>
      <c r="F22" s="34"/>
      <c r="G22" s="34" t="s">
        <v>85</v>
      </c>
      <c r="H22" s="4">
        <v>40</v>
      </c>
      <c r="I22" t="s">
        <v>34</v>
      </c>
    </row>
    <row r="23" spans="1:10" ht="12.75">
      <c r="A23" s="7" t="s">
        <v>36</v>
      </c>
      <c r="B23" t="s">
        <v>34</v>
      </c>
      <c r="C23" s="1">
        <f t="shared" si="0"/>
        <v>116</v>
      </c>
      <c r="D23" s="34" t="s">
        <v>71</v>
      </c>
      <c r="E23" s="2" t="s">
        <v>38</v>
      </c>
      <c r="F23" s="34" t="s">
        <v>73</v>
      </c>
      <c r="G23" s="34" t="s">
        <v>86</v>
      </c>
      <c r="H23" s="4">
        <v>25</v>
      </c>
      <c r="I23" t="s">
        <v>34</v>
      </c>
      <c r="J23" t="s">
        <v>89</v>
      </c>
    </row>
    <row r="24" spans="1:9" ht="12.75">
      <c r="A24" s="7" t="s">
        <v>36</v>
      </c>
      <c r="B24" t="s">
        <v>34</v>
      </c>
      <c r="C24" s="1">
        <f t="shared" si="0"/>
        <v>117</v>
      </c>
      <c r="D24" s="34" t="s">
        <v>72</v>
      </c>
      <c r="E24" s="2" t="s">
        <v>37</v>
      </c>
      <c r="F24" s="53" t="s">
        <v>87</v>
      </c>
      <c r="G24" s="53"/>
      <c r="H24" s="30">
        <v>0</v>
      </c>
      <c r="I24" t="s">
        <v>34</v>
      </c>
    </row>
    <row r="25" spans="1:9" ht="12.75">
      <c r="A25" s="7" t="s">
        <v>36</v>
      </c>
      <c r="B25" t="s">
        <v>34</v>
      </c>
      <c r="C25" s="1">
        <f t="shared" si="0"/>
        <v>118</v>
      </c>
      <c r="D25" s="34" t="s">
        <v>71</v>
      </c>
      <c r="E25" s="2" t="s">
        <v>42</v>
      </c>
      <c r="F25" s="34" t="s">
        <v>79</v>
      </c>
      <c r="G25" s="34"/>
      <c r="H25" s="4">
        <v>25</v>
      </c>
      <c r="I25" t="s">
        <v>34</v>
      </c>
    </row>
    <row r="26" spans="1:9" ht="12.75">
      <c r="A26" s="7" t="s">
        <v>36</v>
      </c>
      <c r="B26" t="s">
        <v>34</v>
      </c>
      <c r="C26" s="1">
        <f t="shared" si="0"/>
        <v>119</v>
      </c>
      <c r="D26" s="34" t="s">
        <v>71</v>
      </c>
      <c r="E26" s="2" t="s">
        <v>43</v>
      </c>
      <c r="F26" s="34"/>
      <c r="G26" s="34" t="s">
        <v>81</v>
      </c>
      <c r="H26" s="4">
        <v>25</v>
      </c>
      <c r="I26" t="s">
        <v>34</v>
      </c>
    </row>
    <row r="27" spans="1:9" ht="12.75">
      <c r="A27" s="7" t="s">
        <v>36</v>
      </c>
      <c r="B27" t="s">
        <v>34</v>
      </c>
      <c r="C27" s="1">
        <f t="shared" si="0"/>
        <v>120</v>
      </c>
      <c r="D27" s="34" t="s">
        <v>71</v>
      </c>
      <c r="E27" s="2" t="s">
        <v>8</v>
      </c>
      <c r="F27" s="31"/>
      <c r="G27" s="31" t="s">
        <v>66</v>
      </c>
      <c r="H27" s="4">
        <v>25</v>
      </c>
      <c r="I27" t="s">
        <v>34</v>
      </c>
    </row>
    <row r="28" spans="1:9" ht="12.75">
      <c r="A28" s="7" t="s">
        <v>36</v>
      </c>
      <c r="B28" t="s">
        <v>34</v>
      </c>
      <c r="C28" s="1">
        <f t="shared" si="0"/>
        <v>121</v>
      </c>
      <c r="D28" s="34" t="s">
        <v>70</v>
      </c>
      <c r="E28" s="2" t="s">
        <v>42</v>
      </c>
      <c r="F28" s="34" t="s">
        <v>79</v>
      </c>
      <c r="G28" s="34"/>
      <c r="H28" s="4">
        <v>40</v>
      </c>
      <c r="I28" t="s">
        <v>34</v>
      </c>
    </row>
    <row r="29" spans="1:8" ht="12.75" customHeight="1">
      <c r="A29" s="7"/>
      <c r="D29" s="2"/>
      <c r="E29" s="2"/>
      <c r="F29" s="34"/>
      <c r="G29" s="34"/>
      <c r="H29" s="4"/>
    </row>
    <row r="30" spans="1:9" ht="12.75" customHeight="1">
      <c r="A30" s="22" t="s">
        <v>35</v>
      </c>
      <c r="B30" t="s">
        <v>34</v>
      </c>
      <c r="C30" s="1">
        <v>201</v>
      </c>
      <c r="D30" s="34" t="s">
        <v>71</v>
      </c>
      <c r="E30" s="2" t="s">
        <v>48</v>
      </c>
      <c r="F30" s="34"/>
      <c r="G30" s="34" t="s">
        <v>76</v>
      </c>
      <c r="H30" s="5">
        <v>25</v>
      </c>
      <c r="I30" t="s">
        <v>34</v>
      </c>
    </row>
    <row r="31" spans="1:9" ht="12.75">
      <c r="A31" s="22" t="s">
        <v>35</v>
      </c>
      <c r="B31" t="s">
        <v>34</v>
      </c>
      <c r="C31" s="1">
        <f aca="true" t="shared" si="1" ref="C31:C60">+C30+1</f>
        <v>202</v>
      </c>
      <c r="D31" s="34" t="s">
        <v>71</v>
      </c>
      <c r="E31" s="2" t="s">
        <v>45</v>
      </c>
      <c r="F31" s="34" t="s">
        <v>75</v>
      </c>
      <c r="G31" s="34"/>
      <c r="H31" s="5">
        <v>25</v>
      </c>
      <c r="I31" t="s">
        <v>34</v>
      </c>
    </row>
    <row r="32" spans="1:9" ht="12.75">
      <c r="A32" s="22" t="s">
        <v>35</v>
      </c>
      <c r="B32" t="s">
        <v>34</v>
      </c>
      <c r="C32" s="1">
        <f t="shared" si="1"/>
        <v>203</v>
      </c>
      <c r="D32" s="34" t="s">
        <v>61</v>
      </c>
      <c r="E32" s="2" t="s">
        <v>42</v>
      </c>
      <c r="F32" s="34" t="s">
        <v>79</v>
      </c>
      <c r="G32" s="34"/>
      <c r="H32" s="5">
        <v>25</v>
      </c>
      <c r="I32" t="s">
        <v>34</v>
      </c>
    </row>
    <row r="33" spans="1:9" ht="12.75">
      <c r="A33" s="22" t="s">
        <v>35</v>
      </c>
      <c r="B33" t="s">
        <v>34</v>
      </c>
      <c r="C33" s="1">
        <f t="shared" si="1"/>
        <v>204</v>
      </c>
      <c r="D33" s="34" t="s">
        <v>61</v>
      </c>
      <c r="E33" s="2" t="s">
        <v>43</v>
      </c>
      <c r="F33" s="34"/>
      <c r="G33" s="34" t="s">
        <v>81</v>
      </c>
      <c r="H33" s="5">
        <v>25</v>
      </c>
      <c r="I33" t="s">
        <v>34</v>
      </c>
    </row>
    <row r="34" spans="1:9" ht="12.75">
      <c r="A34" s="22" t="s">
        <v>35</v>
      </c>
      <c r="B34" t="s">
        <v>34</v>
      </c>
      <c r="C34" s="1">
        <f t="shared" si="1"/>
        <v>205</v>
      </c>
      <c r="D34" s="34" t="s">
        <v>70</v>
      </c>
      <c r="E34" s="2" t="s">
        <v>46</v>
      </c>
      <c r="F34" s="34" t="s">
        <v>77</v>
      </c>
      <c r="G34" s="34"/>
      <c r="H34" s="5">
        <v>40</v>
      </c>
      <c r="I34" t="s">
        <v>34</v>
      </c>
    </row>
    <row r="35" spans="1:9" ht="12.75">
      <c r="A35" s="22" t="s">
        <v>35</v>
      </c>
      <c r="B35" t="s">
        <v>34</v>
      </c>
      <c r="C35" s="1">
        <f t="shared" si="1"/>
        <v>206</v>
      </c>
      <c r="D35" s="34" t="s">
        <v>91</v>
      </c>
      <c r="E35" s="2" t="s">
        <v>7</v>
      </c>
      <c r="F35" s="34" t="s">
        <v>65</v>
      </c>
      <c r="G35" s="34"/>
      <c r="H35" s="5">
        <v>40</v>
      </c>
      <c r="I35" t="s">
        <v>34</v>
      </c>
    </row>
    <row r="36" spans="1:9" ht="12.75">
      <c r="A36" s="22" t="s">
        <v>35</v>
      </c>
      <c r="B36" t="s">
        <v>34</v>
      </c>
      <c r="C36" s="1">
        <f t="shared" si="1"/>
        <v>207</v>
      </c>
      <c r="D36" s="34" t="s">
        <v>71</v>
      </c>
      <c r="E36" s="2" t="s">
        <v>47</v>
      </c>
      <c r="F36" s="34"/>
      <c r="G36" s="34" t="s">
        <v>78</v>
      </c>
      <c r="H36" s="5">
        <v>25</v>
      </c>
      <c r="I36" t="s">
        <v>34</v>
      </c>
    </row>
    <row r="37" spans="1:10" ht="12.75">
      <c r="A37" s="22" t="s">
        <v>35</v>
      </c>
      <c r="B37" t="s">
        <v>34</v>
      </c>
      <c r="C37" s="1">
        <f t="shared" si="1"/>
        <v>208</v>
      </c>
      <c r="D37" s="34" t="s">
        <v>71</v>
      </c>
      <c r="E37" s="2" t="s">
        <v>9</v>
      </c>
      <c r="F37" s="34" t="s">
        <v>73</v>
      </c>
      <c r="G37" s="34" t="s">
        <v>86</v>
      </c>
      <c r="H37" s="5">
        <v>25</v>
      </c>
      <c r="I37" t="s">
        <v>34</v>
      </c>
      <c r="J37" t="s">
        <v>89</v>
      </c>
    </row>
    <row r="38" spans="1:9" ht="12.75">
      <c r="A38" s="22" t="s">
        <v>35</v>
      </c>
      <c r="B38" t="s">
        <v>34</v>
      </c>
      <c r="C38" s="1">
        <f t="shared" si="1"/>
        <v>209</v>
      </c>
      <c r="D38" s="34" t="s">
        <v>61</v>
      </c>
      <c r="E38" s="2" t="s">
        <v>48</v>
      </c>
      <c r="F38" s="34"/>
      <c r="G38" s="34" t="s">
        <v>76</v>
      </c>
      <c r="H38" s="5">
        <v>25</v>
      </c>
      <c r="I38" t="s">
        <v>34</v>
      </c>
    </row>
    <row r="39" spans="1:9" ht="26.25">
      <c r="A39" s="22" t="s">
        <v>35</v>
      </c>
      <c r="B39" t="s">
        <v>34</v>
      </c>
      <c r="C39" s="1">
        <f t="shared" si="1"/>
        <v>210</v>
      </c>
      <c r="D39" s="34" t="s">
        <v>69</v>
      </c>
      <c r="E39" s="2" t="s">
        <v>57</v>
      </c>
      <c r="F39" s="53" t="s">
        <v>74</v>
      </c>
      <c r="G39" s="53"/>
      <c r="H39" s="5">
        <v>40</v>
      </c>
      <c r="I39" t="s">
        <v>34</v>
      </c>
    </row>
    <row r="40" spans="1:9" ht="12.75">
      <c r="A40" s="22" t="s">
        <v>35</v>
      </c>
      <c r="B40" t="s">
        <v>34</v>
      </c>
      <c r="C40" s="1">
        <f t="shared" si="1"/>
        <v>211</v>
      </c>
      <c r="D40" s="34" t="s">
        <v>90</v>
      </c>
      <c r="E40" s="2" t="s">
        <v>7</v>
      </c>
      <c r="F40" s="34" t="s">
        <v>65</v>
      </c>
      <c r="G40" s="34"/>
      <c r="H40" s="5">
        <v>25</v>
      </c>
      <c r="I40" t="s">
        <v>34</v>
      </c>
    </row>
    <row r="41" spans="1:9" ht="12.75">
      <c r="A41" s="22" t="s">
        <v>35</v>
      </c>
      <c r="B41" t="s">
        <v>34</v>
      </c>
      <c r="C41" s="1">
        <f t="shared" si="1"/>
        <v>212</v>
      </c>
      <c r="D41" s="34" t="s">
        <v>71</v>
      </c>
      <c r="E41" s="2" t="s">
        <v>46</v>
      </c>
      <c r="F41" s="34" t="s">
        <v>77</v>
      </c>
      <c r="G41" s="34"/>
      <c r="H41" s="5">
        <v>25</v>
      </c>
      <c r="I41" t="s">
        <v>34</v>
      </c>
    </row>
    <row r="42" spans="1:9" ht="12.75">
      <c r="A42" s="22" t="s">
        <v>35</v>
      </c>
      <c r="B42" t="s">
        <v>34</v>
      </c>
      <c r="C42" s="1">
        <f t="shared" si="1"/>
        <v>213</v>
      </c>
      <c r="D42" s="34" t="s">
        <v>61</v>
      </c>
      <c r="E42" s="2" t="s">
        <v>47</v>
      </c>
      <c r="F42" s="34"/>
      <c r="G42" s="34" t="s">
        <v>78</v>
      </c>
      <c r="H42" s="5">
        <v>25</v>
      </c>
      <c r="I42" t="s">
        <v>34</v>
      </c>
    </row>
    <row r="43" spans="1:9" ht="12.75">
      <c r="A43" s="22" t="s">
        <v>35</v>
      </c>
      <c r="B43" t="s">
        <v>34</v>
      </c>
      <c r="C43" s="1">
        <f t="shared" si="1"/>
        <v>214</v>
      </c>
      <c r="D43" s="34" t="s">
        <v>70</v>
      </c>
      <c r="E43" s="2" t="s">
        <v>45</v>
      </c>
      <c r="F43" s="34" t="s">
        <v>75</v>
      </c>
      <c r="G43" s="34"/>
      <c r="H43" s="5">
        <v>40</v>
      </c>
      <c r="I43" t="s">
        <v>34</v>
      </c>
    </row>
    <row r="44" spans="1:9" ht="12.75">
      <c r="A44" s="22" t="s">
        <v>35</v>
      </c>
      <c r="B44" t="s">
        <v>34</v>
      </c>
      <c r="C44" s="1">
        <f>+C43+1</f>
        <v>215</v>
      </c>
      <c r="D44" s="34" t="s">
        <v>61</v>
      </c>
      <c r="E44" s="2" t="s">
        <v>10</v>
      </c>
      <c r="F44" s="53" t="s">
        <v>80</v>
      </c>
      <c r="G44" s="53"/>
      <c r="H44" s="5">
        <v>25</v>
      </c>
      <c r="I44" t="s">
        <v>34</v>
      </c>
    </row>
    <row r="45" spans="1:9" ht="12.75">
      <c r="A45" s="22" t="s">
        <v>35</v>
      </c>
      <c r="B45" t="s">
        <v>34</v>
      </c>
      <c r="C45" s="1">
        <f t="shared" si="1"/>
        <v>216</v>
      </c>
      <c r="D45" s="34" t="s">
        <v>71</v>
      </c>
      <c r="E45" s="2" t="s">
        <v>8</v>
      </c>
      <c r="F45" s="31"/>
      <c r="G45" s="31" t="s">
        <v>66</v>
      </c>
      <c r="H45" s="4">
        <v>25</v>
      </c>
      <c r="I45" t="s">
        <v>34</v>
      </c>
    </row>
    <row r="46" spans="1:9" ht="12.75">
      <c r="A46" s="22" t="s">
        <v>35</v>
      </c>
      <c r="B46" t="s">
        <v>34</v>
      </c>
      <c r="C46" s="1">
        <f t="shared" si="1"/>
        <v>217</v>
      </c>
      <c r="D46" s="34" t="s">
        <v>71</v>
      </c>
      <c r="E46" s="2" t="s">
        <v>42</v>
      </c>
      <c r="F46" s="34" t="s">
        <v>79</v>
      </c>
      <c r="G46" s="34"/>
      <c r="H46" s="5">
        <v>25</v>
      </c>
      <c r="I46" t="s">
        <v>34</v>
      </c>
    </row>
    <row r="47" spans="1:9" ht="12.75">
      <c r="A47" s="22" t="s">
        <v>35</v>
      </c>
      <c r="B47" t="s">
        <v>34</v>
      </c>
      <c r="C47" s="1">
        <f t="shared" si="1"/>
        <v>218</v>
      </c>
      <c r="D47" s="34" t="s">
        <v>71</v>
      </c>
      <c r="E47" s="2" t="s">
        <v>43</v>
      </c>
      <c r="F47" s="34"/>
      <c r="G47" s="34" t="s">
        <v>81</v>
      </c>
      <c r="H47" s="5">
        <v>25</v>
      </c>
      <c r="I47" t="s">
        <v>34</v>
      </c>
    </row>
    <row r="48" spans="1:9" ht="12.75">
      <c r="A48" s="22" t="s">
        <v>35</v>
      </c>
      <c r="B48" t="s">
        <v>34</v>
      </c>
      <c r="C48" s="1">
        <f t="shared" si="1"/>
        <v>219</v>
      </c>
      <c r="D48" s="34" t="s">
        <v>61</v>
      </c>
      <c r="E48" s="2" t="s">
        <v>8</v>
      </c>
      <c r="F48" s="34"/>
      <c r="G48" s="34" t="s">
        <v>66</v>
      </c>
      <c r="H48" s="5">
        <v>25</v>
      </c>
      <c r="I48" t="s">
        <v>34</v>
      </c>
    </row>
    <row r="49" spans="1:9" ht="12.75">
      <c r="A49" s="22" t="s">
        <v>35</v>
      </c>
      <c r="B49" t="s">
        <v>34</v>
      </c>
      <c r="C49" s="1">
        <f t="shared" si="1"/>
        <v>220</v>
      </c>
      <c r="D49" s="34" t="s">
        <v>70</v>
      </c>
      <c r="E49" s="2" t="s">
        <v>41</v>
      </c>
      <c r="F49" s="53" t="s">
        <v>92</v>
      </c>
      <c r="G49" s="53"/>
      <c r="H49" s="5">
        <v>40</v>
      </c>
      <c r="I49" t="s">
        <v>34</v>
      </c>
    </row>
    <row r="50" spans="1:9" ht="12.75">
      <c r="A50" s="22" t="s">
        <v>35</v>
      </c>
      <c r="B50" t="s">
        <v>34</v>
      </c>
      <c r="C50" s="1">
        <f>+C49+1</f>
        <v>221</v>
      </c>
      <c r="D50" s="34" t="s">
        <v>69</v>
      </c>
      <c r="E50" s="2" t="s">
        <v>49</v>
      </c>
      <c r="F50" s="53" t="s">
        <v>93</v>
      </c>
      <c r="G50" s="53"/>
      <c r="H50" s="4">
        <v>40</v>
      </c>
      <c r="I50" t="s">
        <v>34</v>
      </c>
    </row>
    <row r="51" spans="1:9" ht="12.75">
      <c r="A51" s="22" t="s">
        <v>35</v>
      </c>
      <c r="B51" t="s">
        <v>34</v>
      </c>
      <c r="C51" s="1">
        <f>+C50+1</f>
        <v>222</v>
      </c>
      <c r="D51" s="34" t="s">
        <v>71</v>
      </c>
      <c r="E51" s="2" t="s">
        <v>7</v>
      </c>
      <c r="F51" s="34" t="s">
        <v>65</v>
      </c>
      <c r="G51" s="34"/>
      <c r="H51" s="5">
        <v>25</v>
      </c>
      <c r="I51" t="s">
        <v>34</v>
      </c>
    </row>
    <row r="52" spans="1:9" ht="12.75">
      <c r="A52" s="22" t="s">
        <v>35</v>
      </c>
      <c r="B52" t="s">
        <v>34</v>
      </c>
      <c r="C52" s="1">
        <f t="shared" si="1"/>
        <v>223</v>
      </c>
      <c r="D52" s="34" t="s">
        <v>61</v>
      </c>
      <c r="E52" s="2" t="s">
        <v>9</v>
      </c>
      <c r="F52" s="34" t="s">
        <v>73</v>
      </c>
      <c r="G52" s="34"/>
      <c r="H52" s="5">
        <v>25</v>
      </c>
      <c r="I52" t="s">
        <v>34</v>
      </c>
    </row>
    <row r="53" spans="1:9" ht="12.75">
      <c r="A53" s="22" t="s">
        <v>35</v>
      </c>
      <c r="B53" t="s">
        <v>34</v>
      </c>
      <c r="C53" s="1">
        <f t="shared" si="1"/>
        <v>224</v>
      </c>
      <c r="D53" s="34" t="s">
        <v>70</v>
      </c>
      <c r="E53" s="2" t="s">
        <v>8</v>
      </c>
      <c r="F53" s="34"/>
      <c r="G53" s="34" t="s">
        <v>66</v>
      </c>
      <c r="H53" s="5">
        <v>40</v>
      </c>
      <c r="I53" t="s">
        <v>34</v>
      </c>
    </row>
    <row r="54" spans="1:9" ht="12.75">
      <c r="A54" s="22" t="s">
        <v>35</v>
      </c>
      <c r="B54" t="s">
        <v>34</v>
      </c>
      <c r="C54" s="1">
        <f t="shared" si="1"/>
        <v>225</v>
      </c>
      <c r="D54" s="34" t="s">
        <v>61</v>
      </c>
      <c r="E54" s="2" t="s">
        <v>46</v>
      </c>
      <c r="F54" s="34" t="s">
        <v>77</v>
      </c>
      <c r="G54" s="34"/>
      <c r="H54" s="5">
        <v>25</v>
      </c>
      <c r="I54" t="s">
        <v>34</v>
      </c>
    </row>
    <row r="55" spans="1:9" ht="12.75">
      <c r="A55" s="22" t="s">
        <v>35</v>
      </c>
      <c r="B55" t="s">
        <v>34</v>
      </c>
      <c r="C55" s="1">
        <f t="shared" si="1"/>
        <v>226</v>
      </c>
      <c r="D55" s="34" t="s">
        <v>61</v>
      </c>
      <c r="E55" s="2" t="s">
        <v>45</v>
      </c>
      <c r="F55" s="34" t="s">
        <v>75</v>
      </c>
      <c r="G55" s="34"/>
      <c r="H55" s="5">
        <v>25</v>
      </c>
      <c r="I55" t="s">
        <v>34</v>
      </c>
    </row>
    <row r="56" spans="1:9" ht="12.75">
      <c r="A56" s="22" t="s">
        <v>35</v>
      </c>
      <c r="B56" t="s">
        <v>34</v>
      </c>
      <c r="C56" s="1">
        <f t="shared" si="1"/>
        <v>227</v>
      </c>
      <c r="D56" s="34" t="s">
        <v>70</v>
      </c>
      <c r="E56" s="2" t="s">
        <v>48</v>
      </c>
      <c r="F56" s="34"/>
      <c r="G56" s="34" t="s">
        <v>76</v>
      </c>
      <c r="H56" s="5">
        <v>40</v>
      </c>
      <c r="I56" t="s">
        <v>34</v>
      </c>
    </row>
    <row r="57" spans="1:9" ht="12.75">
      <c r="A57" s="22" t="s">
        <v>35</v>
      </c>
      <c r="B57" t="s">
        <v>34</v>
      </c>
      <c r="C57" s="1">
        <f t="shared" si="1"/>
        <v>228</v>
      </c>
      <c r="D57" s="34" t="s">
        <v>61</v>
      </c>
      <c r="E57" s="3" t="s">
        <v>50</v>
      </c>
      <c r="F57" s="53" t="s">
        <v>83</v>
      </c>
      <c r="G57" s="53"/>
      <c r="H57" s="4">
        <v>25</v>
      </c>
      <c r="I57" t="s">
        <v>34</v>
      </c>
    </row>
    <row r="58" spans="1:9" ht="12.75">
      <c r="A58" s="22" t="s">
        <v>35</v>
      </c>
      <c r="B58" t="s">
        <v>34</v>
      </c>
      <c r="C58" s="1">
        <f t="shared" si="1"/>
        <v>229</v>
      </c>
      <c r="D58" s="34" t="s">
        <v>72</v>
      </c>
      <c r="E58" s="2" t="s">
        <v>37</v>
      </c>
      <c r="F58" s="53" t="s">
        <v>87</v>
      </c>
      <c r="G58" s="53"/>
      <c r="H58" s="29">
        <v>0</v>
      </c>
      <c r="I58" t="s">
        <v>34</v>
      </c>
    </row>
    <row r="59" spans="1:9" ht="12.75">
      <c r="A59" s="22" t="s">
        <v>35</v>
      </c>
      <c r="B59" t="s">
        <v>34</v>
      </c>
      <c r="C59" s="1">
        <f t="shared" si="1"/>
        <v>230</v>
      </c>
      <c r="D59" s="34" t="s">
        <v>61</v>
      </c>
      <c r="E59" s="20" t="s">
        <v>60</v>
      </c>
      <c r="F59" s="54" t="s">
        <v>94</v>
      </c>
      <c r="G59" s="54"/>
      <c r="H59" s="5">
        <v>25</v>
      </c>
      <c r="I59" t="s">
        <v>34</v>
      </c>
    </row>
    <row r="60" spans="1:9" ht="12.75">
      <c r="A60" s="22" t="s">
        <v>35</v>
      </c>
      <c r="B60" t="s">
        <v>34</v>
      </c>
      <c r="C60" s="1">
        <f t="shared" si="1"/>
        <v>231</v>
      </c>
      <c r="D60" s="34" t="s">
        <v>70</v>
      </c>
      <c r="E60" s="2" t="s">
        <v>42</v>
      </c>
      <c r="F60" s="34" t="s">
        <v>79</v>
      </c>
      <c r="G60" s="34"/>
      <c r="H60" s="5">
        <v>40</v>
      </c>
      <c r="I60" t="s">
        <v>34</v>
      </c>
    </row>
    <row r="62" spans="4:7" ht="12.75">
      <c r="D62" s="2"/>
      <c r="E62" s="2"/>
      <c r="F62" s="2"/>
      <c r="G62" s="2"/>
    </row>
  </sheetData>
  <sheetProtection password="A085" sheet="1"/>
  <mergeCells count="13">
    <mergeCell ref="F59:G59"/>
    <mergeCell ref="F39:G39"/>
    <mergeCell ref="F44:G44"/>
    <mergeCell ref="F49:G49"/>
    <mergeCell ref="F50:G50"/>
    <mergeCell ref="F58:G58"/>
    <mergeCell ref="F57:G57"/>
    <mergeCell ref="F9:G9"/>
    <mergeCell ref="F15:G15"/>
    <mergeCell ref="F17:G17"/>
    <mergeCell ref="F18:G18"/>
    <mergeCell ref="F24:G24"/>
    <mergeCell ref="F19:G19"/>
  </mergeCells>
  <printOptions/>
  <pageMargins left="0.39" right="0.46"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C2" sqref="C2"/>
    </sheetView>
  </sheetViews>
  <sheetFormatPr defaultColWidth="11.421875" defaultRowHeight="12.75"/>
  <cols>
    <col min="1" max="4" width="11.421875" style="0" customWidth="1"/>
    <col min="5" max="5" width="102.57421875" style="0" customWidth="1"/>
  </cols>
  <sheetData>
    <row r="1" spans="1:6" ht="255" customHeight="1">
      <c r="A1" s="36"/>
      <c r="B1" s="37" t="s">
        <v>101</v>
      </c>
      <c r="C1" s="37" t="s">
        <v>102</v>
      </c>
      <c r="E1" s="40" t="s">
        <v>105</v>
      </c>
      <c r="F1" s="39" t="s">
        <v>104</v>
      </c>
    </row>
    <row r="2" spans="1:3" ht="12.75">
      <c r="A2" s="38"/>
      <c r="B2" s="38">
        <f>IF(Details!A9=102,1,0)</f>
        <v>0</v>
      </c>
      <c r="C2" s="38">
        <f>IF(Details!A9=210,1,0)</f>
        <v>0</v>
      </c>
    </row>
    <row r="3" spans="1:3" ht="12.75">
      <c r="A3" s="38"/>
      <c r="B3" s="38">
        <f>IF(Details!A10=102,1,0)</f>
        <v>0</v>
      </c>
      <c r="C3" s="38">
        <f>IF(Details!A10=210,1,0)</f>
        <v>0</v>
      </c>
    </row>
    <row r="4" spans="1:3" ht="12.75">
      <c r="A4" s="38"/>
      <c r="B4" s="38">
        <f>IF(Details!A11=102,1,0)</f>
        <v>0</v>
      </c>
      <c r="C4" s="38">
        <f>IF(Details!A11=210,1,0)</f>
        <v>0</v>
      </c>
    </row>
    <row r="5" spans="1:3" ht="12.75">
      <c r="A5" s="38"/>
      <c r="B5" s="38">
        <f>IF(Details!A12=102,1,0)</f>
        <v>0</v>
      </c>
      <c r="C5" s="38">
        <f>IF(Details!A12=210,1,0)</f>
        <v>0</v>
      </c>
    </row>
    <row r="6" spans="1:3" ht="12.75">
      <c r="A6" s="38"/>
      <c r="B6" s="38">
        <f>IF(Details!A13=102,1,0)</f>
        <v>0</v>
      </c>
      <c r="C6" s="38">
        <f>IF(Details!A13=210,1,0)</f>
        <v>0</v>
      </c>
    </row>
    <row r="7" spans="1:3" ht="12.75">
      <c r="A7" s="38"/>
      <c r="B7" s="38">
        <f>IF(Details!A14=102,1,0)</f>
        <v>0</v>
      </c>
      <c r="C7" s="38">
        <f>IF(Details!A14=210,1,0)</f>
        <v>0</v>
      </c>
    </row>
    <row r="8" spans="1:3" ht="12.75">
      <c r="A8" s="38"/>
      <c r="B8" s="38">
        <f>IF(Details!A15=102,1,0)</f>
        <v>0</v>
      </c>
      <c r="C8" s="38">
        <f>IF(Details!A15=210,1,0)</f>
        <v>0</v>
      </c>
    </row>
    <row r="9" spans="1:3" ht="12.75">
      <c r="A9" s="38"/>
      <c r="B9" s="38">
        <f>IF(Details!A16=102,1,0)</f>
        <v>0</v>
      </c>
      <c r="C9" s="38">
        <f>IF(Details!A16=210,1,0)</f>
        <v>0</v>
      </c>
    </row>
    <row r="10" spans="1:3" ht="12.75">
      <c r="A10" s="38"/>
      <c r="B10" s="38">
        <f>IF(Details!A17=102,1,0)</f>
        <v>0</v>
      </c>
      <c r="C10" s="38">
        <f>IF(Details!A17=210,1,0)</f>
        <v>0</v>
      </c>
    </row>
    <row r="11" spans="1:3" ht="12.75">
      <c r="A11" s="38"/>
      <c r="B11" s="38">
        <f>IF(Details!A18=102,1,0)</f>
        <v>0</v>
      </c>
      <c r="C11" s="38">
        <f>IF(Details!A18=210,1,0)</f>
        <v>0</v>
      </c>
    </row>
    <row r="12" spans="1:3" ht="12.75">
      <c r="A12" s="38"/>
      <c r="B12" s="38">
        <f>IF(Details!A19=102,1,0)</f>
        <v>0</v>
      </c>
      <c r="C12" s="38">
        <f>IF(Details!A19=210,1,0)</f>
        <v>0</v>
      </c>
    </row>
    <row r="13" spans="1:3" ht="12.75">
      <c r="A13" s="38"/>
      <c r="B13" s="38">
        <f>IF(Details!A20=102,1,0)</f>
        <v>0</v>
      </c>
      <c r="C13" s="38">
        <f>IF(Details!A20=210,1,0)</f>
        <v>0</v>
      </c>
    </row>
    <row r="14" spans="1:3" ht="12.75">
      <c r="A14" s="38"/>
      <c r="B14" s="38">
        <f>IF(Details!A21=102,1,0)</f>
        <v>0</v>
      </c>
      <c r="C14" s="38">
        <f>IF(Details!A21=210,1,0)</f>
        <v>0</v>
      </c>
    </row>
    <row r="15" spans="1:3" ht="12.75">
      <c r="A15" s="38"/>
      <c r="B15" s="38">
        <f>IF(Details!A22=102,1,0)</f>
        <v>0</v>
      </c>
      <c r="C15" s="38">
        <f>IF(Details!A22=210,1,0)</f>
        <v>0</v>
      </c>
    </row>
    <row r="16" spans="1:3" ht="12.75">
      <c r="A16" s="38"/>
      <c r="B16" s="38">
        <f>IF(Details!A23=102,1,0)</f>
        <v>0</v>
      </c>
      <c r="C16" s="38">
        <f>IF(Details!A23=210,1,0)</f>
        <v>0</v>
      </c>
    </row>
    <row r="17" spans="1:3" ht="12.75">
      <c r="A17" s="38"/>
      <c r="B17" s="38">
        <f>IF(Details!A24=102,1,0)</f>
        <v>0</v>
      </c>
      <c r="C17" s="38">
        <f>IF(Details!A24=210,1,0)</f>
        <v>0</v>
      </c>
    </row>
    <row r="18" spans="1:3" ht="12.75">
      <c r="A18" s="38"/>
      <c r="B18" s="38">
        <f>IF(Details!A25=102,1,0)</f>
        <v>0</v>
      </c>
      <c r="C18" s="38">
        <f>IF(Details!A25=210,1,0)</f>
        <v>0</v>
      </c>
    </row>
    <row r="19" spans="1:3" ht="12.75">
      <c r="A19" s="38"/>
      <c r="B19" s="38">
        <f>IF(Details!A26=102,1,0)</f>
        <v>0</v>
      </c>
      <c r="C19" s="38">
        <f>IF(Details!A26=210,1,0)</f>
        <v>0</v>
      </c>
    </row>
    <row r="20" spans="1:3" ht="12.75">
      <c r="A20" s="38"/>
      <c r="B20" s="38">
        <f>IF(Details!A27=102,1,0)</f>
        <v>0</v>
      </c>
      <c r="C20" s="38">
        <f>IF(Details!A27=210,1,0)</f>
        <v>0</v>
      </c>
    </row>
    <row r="21" spans="1:3" ht="12.75">
      <c r="A21" s="38"/>
      <c r="B21" s="38">
        <f>IF(Details!A28=102,1,0)</f>
        <v>0</v>
      </c>
      <c r="C21" s="38">
        <f>IF(Details!A28=210,1,0)</f>
        <v>0</v>
      </c>
    </row>
    <row r="22" spans="1:3" ht="12.75">
      <c r="A22" s="38"/>
      <c r="B22" s="38">
        <f>IF(Details!A29=102,1,0)</f>
        <v>0</v>
      </c>
      <c r="C22" s="38">
        <f>IF(Details!A29=210,1,0)</f>
        <v>0</v>
      </c>
    </row>
    <row r="23" spans="1:3" ht="12.75">
      <c r="A23" s="38"/>
      <c r="B23" s="38">
        <f>IF(Details!A30=102,1,0)</f>
        <v>0</v>
      </c>
      <c r="C23" s="38">
        <f>IF(Details!A30=210,1,0)</f>
        <v>0</v>
      </c>
    </row>
    <row r="24" spans="1:3" ht="12.75">
      <c r="A24" s="38"/>
      <c r="B24" s="38">
        <f>IF(Details!A31=102,1,0)</f>
        <v>0</v>
      </c>
      <c r="C24" s="38">
        <f>IF(Details!A31=210,1,0)</f>
        <v>0</v>
      </c>
    </row>
    <row r="25" spans="1:3" ht="12.75">
      <c r="A25" s="38"/>
      <c r="B25" s="38">
        <f>IF(Details!A32=102,1,0)</f>
        <v>0</v>
      </c>
      <c r="C25" s="38">
        <f>IF(Details!A32=210,1,0)</f>
        <v>0</v>
      </c>
    </row>
    <row r="26" spans="1:3" ht="12.75">
      <c r="A26" s="38"/>
      <c r="B26" s="38">
        <f>IF(Details!A33=102,1,0)</f>
        <v>0</v>
      </c>
      <c r="C26" s="38">
        <f>IF(Details!A33=210,1,0)</f>
        <v>0</v>
      </c>
    </row>
    <row r="27" spans="1:3" ht="12.75">
      <c r="A27" s="38"/>
      <c r="B27" s="38">
        <f>IF(Details!A34=102,1,0)</f>
        <v>0</v>
      </c>
      <c r="C27" s="38">
        <f>IF(Details!A34=210,1,0)</f>
        <v>0</v>
      </c>
    </row>
    <row r="28" spans="1:3" ht="12.75">
      <c r="A28" s="38"/>
      <c r="B28" s="38">
        <f>IF(Details!A35=102,1,0)</f>
        <v>0</v>
      </c>
      <c r="C28" s="38">
        <f>IF(Details!A35=210,1,0)</f>
        <v>0</v>
      </c>
    </row>
    <row r="29" spans="1:3" ht="12.75">
      <c r="A29" s="38"/>
      <c r="B29" s="38">
        <f>IF(Details!A36=102,1,0)</f>
        <v>0</v>
      </c>
      <c r="C29" s="38">
        <f>IF(Details!A36=210,1,0)</f>
        <v>0</v>
      </c>
    </row>
    <row r="30" spans="1:3" ht="12.75">
      <c r="A30" s="38"/>
      <c r="B30" s="38">
        <f>IF(Details!A37=102,1,0)</f>
        <v>0</v>
      </c>
      <c r="C30" s="38">
        <f>IF(Details!A37=210,1,0)</f>
        <v>0</v>
      </c>
    </row>
    <row r="31" spans="1:3" ht="12.75">
      <c r="A31" s="38"/>
      <c r="B31" s="38">
        <f>IF(Details!A38=102,1,0)</f>
        <v>0</v>
      </c>
      <c r="C31" s="38">
        <f>IF(Details!A38=210,1,0)</f>
        <v>0</v>
      </c>
    </row>
    <row r="32" spans="1:3" ht="12.75">
      <c r="A32" s="38"/>
      <c r="B32" s="38">
        <f>IF(Details!A39=102,1,0)</f>
        <v>0</v>
      </c>
      <c r="C32" s="38">
        <f>IF(Details!A39=210,1,0)</f>
        <v>0</v>
      </c>
    </row>
    <row r="33" spans="1:3" ht="12.75">
      <c r="A33" s="38"/>
      <c r="B33" s="38">
        <f>IF(Details!A40=102,1,0)</f>
        <v>0</v>
      </c>
      <c r="C33" s="38">
        <f>IF(Details!A40=210,1,0)</f>
        <v>0</v>
      </c>
    </row>
    <row r="34" spans="1:3" ht="12.75">
      <c r="A34" s="38"/>
      <c r="B34" s="38">
        <f>IF(Details!A41=102,1,0)</f>
        <v>0</v>
      </c>
      <c r="C34" s="38">
        <f>IF(Details!A41=210,1,0)</f>
        <v>0</v>
      </c>
    </row>
    <row r="35" spans="1:3" ht="12.75">
      <c r="A35" s="41"/>
      <c r="B35" s="38">
        <f>IF(Details!A42=102,1,0)</f>
        <v>0</v>
      </c>
      <c r="C35" s="38">
        <f>IF(Details!A42=210,1,0)</f>
        <v>0</v>
      </c>
    </row>
    <row r="36" spans="1:3" ht="13.5" thickBot="1">
      <c r="A36" s="41"/>
      <c r="B36" s="38">
        <f>IF(Details!A43=102,1,0)</f>
        <v>0</v>
      </c>
      <c r="C36" s="38">
        <f>IF(Details!A43=210,1,0)</f>
        <v>0</v>
      </c>
    </row>
    <row r="37" spans="1:3" ht="13.5" thickBot="1">
      <c r="A37" s="42" t="s">
        <v>103</v>
      </c>
      <c r="B37" s="43">
        <f>SUM(B2:C36)</f>
        <v>0</v>
      </c>
      <c r="C37" s="43">
        <f>SUM(C2:D36)</f>
        <v>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Quebecor World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Peter</cp:lastModifiedBy>
  <cp:lastPrinted>2022-12-20T07:57:20Z</cp:lastPrinted>
  <dcterms:created xsi:type="dcterms:W3CDTF">2007-08-14T08:05:59Z</dcterms:created>
  <dcterms:modified xsi:type="dcterms:W3CDTF">2023-01-26T14:04:10Z</dcterms:modified>
  <cp:category/>
  <cp:version/>
  <cp:contentType/>
  <cp:contentStatus/>
</cp:coreProperties>
</file>